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Desktop\OPĆINA\FINANCIJSKI IZVJEŠTAJI\2023\"/>
    </mc:Choice>
  </mc:AlternateContent>
  <xr:revisionPtr revIDLastSave="0" documentId="13_ncr:1_{B8111B52-9DD0-4DCE-B4B3-784489ADD63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265" i="5" l="1"/>
  <c r="E85" i="6"/>
  <c r="E84" i="6"/>
  <c r="E76" i="6"/>
  <c r="E133" i="6"/>
  <c r="E113" i="6"/>
  <c r="E106" i="6"/>
  <c r="E140" i="6"/>
  <c r="E135" i="6"/>
  <c r="E111" i="6"/>
  <c r="E108" i="6"/>
  <c r="E30" i="6"/>
  <c r="E81" i="6"/>
  <c r="E86" i="6"/>
  <c r="E40" i="6"/>
  <c r="E14" i="6"/>
  <c r="F14" i="6" l="1"/>
  <c r="E7" i="6"/>
  <c r="F7" i="6" s="1"/>
  <c r="D264" i="5"/>
  <c r="F264" i="5" s="1"/>
  <c r="F265" i="5"/>
  <c r="E823" i="4"/>
  <c r="E819" i="4"/>
  <c r="H68" i="9" s="1"/>
  <c r="E816" i="4"/>
  <c r="E764" i="4"/>
  <c r="E763" i="4"/>
  <c r="F763" i="4" s="1"/>
  <c r="E759" i="4"/>
  <c r="E294" i="4"/>
  <c r="E265" i="4"/>
  <c r="D103" i="8"/>
  <c r="L1447" i="9"/>
  <c r="J1447" i="9"/>
  <c r="F317" i="9"/>
  <c r="F316" i="9"/>
  <c r="F315" i="9"/>
  <c r="F314" i="9"/>
  <c r="F313" i="9"/>
  <c r="F312" i="9"/>
  <c r="F311" i="9"/>
  <c r="F310" i="9"/>
  <c r="F309" i="9"/>
  <c r="H308" i="9"/>
  <c r="G308" i="9"/>
  <c r="F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E296" i="9" s="1"/>
  <c r="G296" i="9"/>
  <c r="F296" i="9"/>
  <c r="B296" i="9"/>
  <c r="H295" i="9"/>
  <c r="G295" i="9"/>
  <c r="F295" i="9"/>
  <c r="H294" i="9"/>
  <c r="G294" i="9"/>
  <c r="E294" i="9" s="1"/>
  <c r="F294" i="9"/>
  <c r="H293" i="9"/>
  <c r="G293" i="9"/>
  <c r="F293" i="9"/>
  <c r="H292" i="9"/>
  <c r="G292" i="9"/>
  <c r="F292" i="9"/>
  <c r="H291" i="9"/>
  <c r="E291" i="9" s="1"/>
  <c r="B291" i="9" s="1"/>
  <c r="G291" i="9"/>
  <c r="F291" i="9"/>
  <c r="F290" i="9"/>
  <c r="G289" i="9"/>
  <c r="F289" i="9"/>
  <c r="H288" i="9"/>
  <c r="G288" i="9"/>
  <c r="F288" i="9"/>
  <c r="H287" i="9"/>
  <c r="E287" i="9" s="1"/>
  <c r="B287" i="9" s="1"/>
  <c r="G287" i="9"/>
  <c r="F287" i="9"/>
  <c r="H286" i="9"/>
  <c r="G286" i="9"/>
  <c r="F286" i="9"/>
  <c r="H285" i="9"/>
  <c r="G285" i="9"/>
  <c r="F285" i="9"/>
  <c r="F284" i="9"/>
  <c r="H283" i="9"/>
  <c r="G283" i="9"/>
  <c r="E283" i="9" s="1"/>
  <c r="B283" i="9" s="1"/>
  <c r="F283" i="9"/>
  <c r="H282" i="9"/>
  <c r="E282" i="9" s="1"/>
  <c r="B282" i="9" s="1"/>
  <c r="G282" i="9"/>
  <c r="F282" i="9"/>
  <c r="H281" i="9"/>
  <c r="E281" i="9" s="1"/>
  <c r="G281" i="9"/>
  <c r="F281" i="9"/>
  <c r="F280" i="9"/>
  <c r="F279" i="9"/>
  <c r="F278" i="9"/>
  <c r="F276" i="9"/>
  <c r="L275" i="9"/>
  <c r="F275" i="9" s="1"/>
  <c r="H275" i="9"/>
  <c r="F274" i="9"/>
  <c r="I273" i="9"/>
  <c r="H273" i="9"/>
  <c r="F273" i="9"/>
  <c r="E272" i="9"/>
  <c r="M271" i="9"/>
  <c r="L271" i="9"/>
  <c r="F271" i="9" s="1"/>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B255" i="9" s="1"/>
  <c r="E255" i="9"/>
  <c r="M254" i="9"/>
  <c r="L254" i="9"/>
  <c r="E254" i="9"/>
  <c r="M253" i="9"/>
  <c r="F253" i="9" s="1"/>
  <c r="L253" i="9"/>
  <c r="E253" i="9"/>
  <c r="M252" i="9"/>
  <c r="L252" i="9"/>
  <c r="F252" i="9"/>
  <c r="E252" i="9"/>
  <c r="B252" i="9" s="1"/>
  <c r="M251" i="9"/>
  <c r="L251" i="9"/>
  <c r="F251" i="9" s="1"/>
  <c r="B251" i="9" s="1"/>
  <c r="E251" i="9"/>
  <c r="M250" i="9"/>
  <c r="L250" i="9"/>
  <c r="E250" i="9"/>
  <c r="M249" i="9"/>
  <c r="F249" i="9" s="1"/>
  <c r="L249" i="9"/>
  <c r="E249" i="9"/>
  <c r="B249" i="9" s="1"/>
  <c r="M248" i="9"/>
  <c r="L248" i="9"/>
  <c r="F248" i="9"/>
  <c r="E248" i="9"/>
  <c r="B248" i="9" s="1"/>
  <c r="M247" i="9"/>
  <c r="L247" i="9"/>
  <c r="F247" i="9" s="1"/>
  <c r="B247" i="9" s="1"/>
  <c r="E247" i="9"/>
  <c r="M246" i="9"/>
  <c r="L246" i="9"/>
  <c r="E246" i="9"/>
  <c r="M245" i="9"/>
  <c r="F245" i="9" s="1"/>
  <c r="L245" i="9"/>
  <c r="E245" i="9"/>
  <c r="M244" i="9"/>
  <c r="L244" i="9"/>
  <c r="F244" i="9"/>
  <c r="E244" i="9"/>
  <c r="B244" i="9" s="1"/>
  <c r="M243" i="9"/>
  <c r="L243" i="9"/>
  <c r="F243" i="9" s="1"/>
  <c r="B243" i="9" s="1"/>
  <c r="E243" i="9"/>
  <c r="M242" i="9"/>
  <c r="L242" i="9"/>
  <c r="E242" i="9"/>
  <c r="M241" i="9"/>
  <c r="L241" i="9"/>
  <c r="F241" i="9" s="1"/>
  <c r="E241" i="9"/>
  <c r="B241" i="9" s="1"/>
  <c r="M240" i="9"/>
  <c r="L240" i="9"/>
  <c r="F240" i="9"/>
  <c r="E240" i="9"/>
  <c r="B240" i="9" s="1"/>
  <c r="M239" i="9"/>
  <c r="L239" i="9"/>
  <c r="F239" i="9" s="1"/>
  <c r="B239" i="9" s="1"/>
  <c r="E239" i="9"/>
  <c r="M238" i="9"/>
  <c r="L238" i="9"/>
  <c r="E238" i="9"/>
  <c r="M237" i="9"/>
  <c r="F237" i="9" s="1"/>
  <c r="L237" i="9"/>
  <c r="E237" i="9"/>
  <c r="M236" i="9"/>
  <c r="L236" i="9"/>
  <c r="F236" i="9"/>
  <c r="E236" i="9"/>
  <c r="B236" i="9" s="1"/>
  <c r="M235" i="9"/>
  <c r="L235" i="9"/>
  <c r="F235" i="9" s="1"/>
  <c r="B235" i="9" s="1"/>
  <c r="E235" i="9"/>
  <c r="M234" i="9"/>
  <c r="L234" i="9"/>
  <c r="E234" i="9"/>
  <c r="M233" i="9"/>
  <c r="F233" i="9" s="1"/>
  <c r="L233" i="9"/>
  <c r="E233" i="9"/>
  <c r="B233" i="9" s="1"/>
  <c r="M232" i="9"/>
  <c r="L232" i="9"/>
  <c r="F232" i="9"/>
  <c r="E232" i="9"/>
  <c r="B232" i="9" s="1"/>
  <c r="M231" i="9"/>
  <c r="L231" i="9"/>
  <c r="F231" i="9" s="1"/>
  <c r="B231" i="9" s="1"/>
  <c r="E231" i="9"/>
  <c r="M230" i="9"/>
  <c r="L230" i="9"/>
  <c r="E230" i="9"/>
  <c r="M229" i="9"/>
  <c r="F229" i="9" s="1"/>
  <c r="L229" i="9"/>
  <c r="E229" i="9"/>
  <c r="M228" i="9"/>
  <c r="L228" i="9"/>
  <c r="F228" i="9"/>
  <c r="E228" i="9"/>
  <c r="B228" i="9" s="1"/>
  <c r="M227" i="9"/>
  <c r="L227" i="9"/>
  <c r="F227" i="9" s="1"/>
  <c r="B227" i="9" s="1"/>
  <c r="E227" i="9"/>
  <c r="M226" i="9"/>
  <c r="L226" i="9"/>
  <c r="E226" i="9"/>
  <c r="M225" i="9"/>
  <c r="F225" i="9" s="1"/>
  <c r="L225" i="9"/>
  <c r="E225" i="9"/>
  <c r="M224" i="9"/>
  <c r="L224" i="9"/>
  <c r="F224" i="9"/>
  <c r="E224" i="9"/>
  <c r="B224" i="9" s="1"/>
  <c r="M223" i="9"/>
  <c r="L223" i="9"/>
  <c r="E223" i="9"/>
  <c r="M222" i="9"/>
  <c r="L222" i="9"/>
  <c r="E222" i="9"/>
  <c r="M221" i="9"/>
  <c r="F221" i="9" s="1"/>
  <c r="L221" i="9"/>
  <c r="E221" i="9"/>
  <c r="M220" i="9"/>
  <c r="F220" i="9" s="1"/>
  <c r="L220" i="9"/>
  <c r="E220" i="9"/>
  <c r="M219" i="9"/>
  <c r="L219" i="9"/>
  <c r="E219" i="9"/>
  <c r="M218" i="9"/>
  <c r="L218" i="9"/>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F125" i="9"/>
  <c r="H124" i="9"/>
  <c r="G124" i="9"/>
  <c r="F124" i="9"/>
  <c r="E124" i="9"/>
  <c r="B124" i="9" s="1"/>
  <c r="H123" i="9"/>
  <c r="E123" i="9" s="1"/>
  <c r="B123" i="9" s="1"/>
  <c r="G123" i="9"/>
  <c r="F123" i="9"/>
  <c r="H122" i="9"/>
  <c r="G122" i="9"/>
  <c r="F122" i="9"/>
  <c r="E122" i="9"/>
  <c r="B122" i="9" s="1"/>
  <c r="H121" i="9"/>
  <c r="G121" i="9"/>
  <c r="F121" i="9"/>
  <c r="H120" i="9"/>
  <c r="G120" i="9"/>
  <c r="F120" i="9"/>
  <c r="E120" i="9"/>
  <c r="B120" i="9" s="1"/>
  <c r="H119" i="9"/>
  <c r="E119" i="9" s="1"/>
  <c r="B119" i="9" s="1"/>
  <c r="G119" i="9"/>
  <c r="F119" i="9"/>
  <c r="H118" i="9"/>
  <c r="G118" i="9"/>
  <c r="F118" i="9"/>
  <c r="E118" i="9"/>
  <c r="B118" i="9" s="1"/>
  <c r="H117" i="9"/>
  <c r="G117" i="9"/>
  <c r="F117" i="9"/>
  <c r="H116" i="9"/>
  <c r="G116" i="9"/>
  <c r="F116" i="9"/>
  <c r="E116" i="9"/>
  <c r="B116" i="9" s="1"/>
  <c r="H115" i="9"/>
  <c r="E115" i="9" s="1"/>
  <c r="B115" i="9" s="1"/>
  <c r="G115" i="9"/>
  <c r="F115" i="9"/>
  <c r="H114" i="9"/>
  <c r="G114" i="9"/>
  <c r="F114" i="9"/>
  <c r="E114" i="9"/>
  <c r="B114" i="9" s="1"/>
  <c r="H113" i="9"/>
  <c r="G113" i="9"/>
  <c r="F113" i="9"/>
  <c r="H112" i="9"/>
  <c r="G112" i="9"/>
  <c r="F112" i="9"/>
  <c r="E112" i="9"/>
  <c r="B112" i="9" s="1"/>
  <c r="H111" i="9"/>
  <c r="E111" i="9" s="1"/>
  <c r="B111" i="9" s="1"/>
  <c r="G111" i="9"/>
  <c r="F111" i="9"/>
  <c r="H110" i="9"/>
  <c r="G110" i="9"/>
  <c r="F110" i="9"/>
  <c r="E110" i="9"/>
  <c r="B110" i="9" s="1"/>
  <c r="H109" i="9"/>
  <c r="G109" i="9"/>
  <c r="F109" i="9"/>
  <c r="H108" i="9"/>
  <c r="G108" i="9"/>
  <c r="F108" i="9"/>
  <c r="E108" i="9"/>
  <c r="B108" i="9" s="1"/>
  <c r="H107" i="9"/>
  <c r="E107" i="9" s="1"/>
  <c r="B107" i="9" s="1"/>
  <c r="G107" i="9"/>
  <c r="F107" i="9"/>
  <c r="H106" i="9"/>
  <c r="G106" i="9"/>
  <c r="F106" i="9"/>
  <c r="E106" i="9"/>
  <c r="B106" i="9" s="1"/>
  <c r="H105" i="9"/>
  <c r="G105" i="9"/>
  <c r="F105" i="9"/>
  <c r="H104" i="9"/>
  <c r="E104" i="9" s="1"/>
  <c r="G104" i="9"/>
  <c r="F104" i="9"/>
  <c r="B104" i="9"/>
  <c r="H103" i="9"/>
  <c r="G103" i="9"/>
  <c r="F103" i="9"/>
  <c r="E103" i="9"/>
  <c r="B103" i="9" s="1"/>
  <c r="H102" i="9"/>
  <c r="G102" i="9"/>
  <c r="E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F69" i="9"/>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E59" i="9" s="1"/>
  <c r="B59" i="9" s="1"/>
  <c r="G59" i="9"/>
  <c r="F59" i="9"/>
  <c r="H58" i="9"/>
  <c r="G58" i="9"/>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B43" i="9" s="1"/>
  <c r="G43" i="9"/>
  <c r="F43" i="9"/>
  <c r="H42" i="9"/>
  <c r="G42" i="9"/>
  <c r="E42" i="9" s="1"/>
  <c r="F42" i="9"/>
  <c r="H41" i="9"/>
  <c r="G41" i="9"/>
  <c r="F41" i="9"/>
  <c r="H40" i="9"/>
  <c r="E40" i="9" s="1"/>
  <c r="B40" i="9" s="1"/>
  <c r="G40" i="9"/>
  <c r="F40" i="9"/>
  <c r="H39" i="9"/>
  <c r="G39" i="9"/>
  <c r="F39" i="9"/>
  <c r="E39" i="9"/>
  <c r="B39" i="9" s="1"/>
  <c r="H38" i="9"/>
  <c r="G38" i="9"/>
  <c r="F38" i="9"/>
  <c r="H37" i="9"/>
  <c r="G37" i="9"/>
  <c r="E37" i="9" s="1"/>
  <c r="B37" i="9" s="1"/>
  <c r="F37" i="9"/>
  <c r="H36" i="9"/>
  <c r="E36" i="9" s="1"/>
  <c r="G36" i="9"/>
  <c r="F36" i="9"/>
  <c r="B36" i="9"/>
  <c r="H35" i="9"/>
  <c r="E35" i="9" s="1"/>
  <c r="B35" i="9" s="1"/>
  <c r="G35" i="9"/>
  <c r="F35" i="9"/>
  <c r="H34" i="9"/>
  <c r="G34" i="9"/>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H26" i="9"/>
  <c r="G26" i="9"/>
  <c r="F26" i="9"/>
  <c r="H25" i="9"/>
  <c r="G25" i="9"/>
  <c r="E25" i="9" s="1"/>
  <c r="B25" i="9" s="1"/>
  <c r="F25" i="9"/>
  <c r="H24" i="9"/>
  <c r="E24" i="9" s="1"/>
  <c r="B24" i="9" s="1"/>
  <c r="G24" i="9"/>
  <c r="F24" i="9"/>
  <c r="H23" i="9"/>
  <c r="G23" i="9"/>
  <c r="F23" i="9"/>
  <c r="E23" i="9"/>
  <c r="B23" i="9" s="1"/>
  <c r="H22" i="9"/>
  <c r="G22" i="9"/>
  <c r="F22" i="9"/>
  <c r="F21" i="9"/>
  <c r="I10" i="9"/>
  <c r="F4" i="9"/>
  <c r="O3" i="9"/>
  <c r="G275" i="9" s="1"/>
  <c r="E275" i="9" s="1"/>
  <c r="B275" i="9" s="1"/>
  <c r="I3" i="9"/>
  <c r="H3" i="9"/>
  <c r="G3" i="9"/>
  <c r="D101" i="8"/>
  <c r="I36" i="3" s="1"/>
  <c r="D95" i="8"/>
  <c r="D90" i="8"/>
  <c r="C1565" i="1" s="1"/>
  <c r="D85" i="8"/>
  <c r="D80" i="8"/>
  <c r="D75" i="8"/>
  <c r="D70" i="8"/>
  <c r="C1545" i="1" s="1"/>
  <c r="D65" i="8"/>
  <c r="D60" i="8"/>
  <c r="D55" i="8"/>
  <c r="D50" i="8"/>
  <c r="D44" i="8"/>
  <c r="D36" i="8"/>
  <c r="D26" i="8"/>
  <c r="D24" i="8" s="1"/>
  <c r="C1499" i="1" s="1"/>
  <c r="D18" i="8"/>
  <c r="D8" i="8"/>
  <c r="D6" i="8" s="1"/>
  <c r="E44" i="7"/>
  <c r="I32" i="3" s="1"/>
  <c r="D44" i="7"/>
  <c r="H32" i="3" s="1"/>
  <c r="E39" i="7"/>
  <c r="D39" i="7"/>
  <c r="E38" i="7"/>
  <c r="I31" i="3" s="1"/>
  <c r="D38" i="7"/>
  <c r="H31" i="3" s="1"/>
  <c r="E30" i="7"/>
  <c r="D30" i="7"/>
  <c r="E23" i="7"/>
  <c r="D23" i="7"/>
  <c r="E14" i="7"/>
  <c r="D14" i="7"/>
  <c r="E7" i="7"/>
  <c r="E6" i="7" s="1"/>
  <c r="D1437" i="1" s="1"/>
  <c r="D7" i="7"/>
  <c r="D6" i="7" s="1"/>
  <c r="C1437" i="1" s="1"/>
  <c r="F140" i="6"/>
  <c r="F139" i="6"/>
  <c r="F138" i="6"/>
  <c r="F137" i="6"/>
  <c r="F136" i="6"/>
  <c r="F135" i="6"/>
  <c r="F134" i="6"/>
  <c r="F133" i="6"/>
  <c r="F132" i="6"/>
  <c r="F131" i="6"/>
  <c r="F130" i="6"/>
  <c r="E130" i="6"/>
  <c r="D1424" i="1" s="1"/>
  <c r="D130" i="6"/>
  <c r="D129" i="6"/>
  <c r="F128" i="6"/>
  <c r="F127" i="6"/>
  <c r="F126" i="6"/>
  <c r="F125" i="6"/>
  <c r="F124" i="6"/>
  <c r="F123" i="6"/>
  <c r="E122" i="6"/>
  <c r="F122" i="6" s="1"/>
  <c r="D122" i="6"/>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D89"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1348" i="1" s="1"/>
  <c r="D54" i="6"/>
  <c r="F54" i="6" s="1"/>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E28" i="6"/>
  <c r="D1322" i="1" s="1"/>
  <c r="D28" i="6"/>
  <c r="F27" i="6"/>
  <c r="F26" i="6"/>
  <c r="F25" i="6"/>
  <c r="F24" i="6"/>
  <c r="F23" i="6"/>
  <c r="F22" i="6"/>
  <c r="E22" i="6"/>
  <c r="D22" i="6"/>
  <c r="F21" i="6"/>
  <c r="F20" i="6"/>
  <c r="F19" i="6"/>
  <c r="F18" i="6"/>
  <c r="F17" i="6"/>
  <c r="F16" i="6"/>
  <c r="F15" i="6"/>
  <c r="D13" i="6"/>
  <c r="D5" i="6" s="1"/>
  <c r="F12" i="6"/>
  <c r="F11" i="6"/>
  <c r="F10" i="6"/>
  <c r="E10" i="6"/>
  <c r="D10" i="6"/>
  <c r="F9" i="6"/>
  <c r="F8"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3" i="5"/>
  <c r="F262" i="5"/>
  <c r="F260" i="5"/>
  <c r="E259" i="5"/>
  <c r="E258" i="5" s="1"/>
  <c r="D259" i="5"/>
  <c r="D258" i="5"/>
  <c r="F257" i="5"/>
  <c r="F256" i="5"/>
  <c r="F255" i="5"/>
  <c r="F254" i="5"/>
  <c r="F253" i="5"/>
  <c r="F252" i="5"/>
  <c r="F251" i="5"/>
  <c r="E250" i="5"/>
  <c r="D250" i="5"/>
  <c r="F249" i="5"/>
  <c r="F248" i="5"/>
  <c r="F247" i="5"/>
  <c r="E246" i="5"/>
  <c r="D1223" i="1" s="1"/>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7" i="5"/>
  <c r="F196" i="5"/>
  <c r="F195" i="5"/>
  <c r="F194" i="5"/>
  <c r="F193" i="5"/>
  <c r="F192" i="5"/>
  <c r="E191" i="5"/>
  <c r="E190" i="5" s="1"/>
  <c r="H309" i="9" s="1"/>
  <c r="D191" i="5"/>
  <c r="D190" i="5"/>
  <c r="F189" i="5"/>
  <c r="F188" i="5"/>
  <c r="F187" i="5"/>
  <c r="F186" i="5"/>
  <c r="F185" i="5"/>
  <c r="F184" i="5"/>
  <c r="F183" i="5"/>
  <c r="F182" i="5"/>
  <c r="F181" i="5"/>
  <c r="E180" i="5"/>
  <c r="D180" i="5"/>
  <c r="F179" i="5"/>
  <c r="F178" i="5"/>
  <c r="E177"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F135"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E78" i="5" s="1"/>
  <c r="D79" i="5"/>
  <c r="D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E459" i="4" s="1"/>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1" i="1" s="1"/>
  <c r="D416" i="4"/>
  <c r="F411" i="4"/>
  <c r="F410" i="4"/>
  <c r="F409" i="4"/>
  <c r="F406" i="4"/>
  <c r="F405" i="4"/>
  <c r="F404" i="4"/>
  <c r="F403" i="4"/>
  <c r="E402" i="4"/>
  <c r="D402" i="4"/>
  <c r="F401" i="4"/>
  <c r="E400" i="4"/>
  <c r="D400" i="4"/>
  <c r="F400" i="4" s="1"/>
  <c r="F399" i="4"/>
  <c r="F398" i="4"/>
  <c r="E397" i="4"/>
  <c r="E396" i="4" s="1"/>
  <c r="D397" i="4"/>
  <c r="F395" i="4"/>
  <c r="F394" i="4"/>
  <c r="F393" i="4"/>
  <c r="F392" i="4"/>
  <c r="E391" i="4"/>
  <c r="F391" i="4" s="1"/>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C236" i="1" s="1"/>
  <c r="F239" i="4"/>
  <c r="F238" i="4"/>
  <c r="F237" i="4"/>
  <c r="E236" i="4"/>
  <c r="F236" i="4" s="1"/>
  <c r="D236" i="4"/>
  <c r="F235" i="4"/>
  <c r="F234" i="4"/>
  <c r="F233" i="4"/>
  <c r="F232" i="4"/>
  <c r="E231" i="4"/>
  <c r="D231" i="4"/>
  <c r="F230" i="4"/>
  <c r="F229" i="4"/>
  <c r="F228" i="4"/>
  <c r="E228" i="4"/>
  <c r="D228" i="4"/>
  <c r="F227" i="4"/>
  <c r="F226" i="4"/>
  <c r="E225" i="4"/>
  <c r="D225" i="4"/>
  <c r="F223" i="4"/>
  <c r="F222" i="4"/>
  <c r="F221" i="4"/>
  <c r="F220" i="4"/>
  <c r="E219" i="4"/>
  <c r="F219" i="4" s="1"/>
  <c r="D219" i="4"/>
  <c r="F218" i="4"/>
  <c r="F217" i="4"/>
  <c r="F216" i="4"/>
  <c r="E216" i="4"/>
  <c r="D216" i="4"/>
  <c r="D215" i="4"/>
  <c r="F214" i="4"/>
  <c r="F213" i="4"/>
  <c r="F212" i="4"/>
  <c r="F211" i="4"/>
  <c r="E210" i="4"/>
  <c r="D210" i="4"/>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E152" i="4" s="1"/>
  <c r="D148" i="1" s="1"/>
  <c r="D159" i="4"/>
  <c r="F158" i="4"/>
  <c r="F157" i="4"/>
  <c r="F156" i="4"/>
  <c r="F155" i="4"/>
  <c r="F154" i="4"/>
  <c r="F153" i="4"/>
  <c r="E153" i="4"/>
  <c r="D153" i="4"/>
  <c r="D152" i="4"/>
  <c r="F150" i="4"/>
  <c r="F149" i="4"/>
  <c r="F148" i="4"/>
  <c r="F147" i="4"/>
  <c r="F146" i="4"/>
  <c r="F145" i="4"/>
  <c r="F144" i="4"/>
  <c r="F143" i="4"/>
  <c r="F142" i="4"/>
  <c r="F141" i="4"/>
  <c r="E140" i="4"/>
  <c r="E139" i="4" s="1"/>
  <c r="D140" i="4"/>
  <c r="F140" i="4" s="1"/>
  <c r="D139" i="4"/>
  <c r="F138" i="4"/>
  <c r="F137" i="4"/>
  <c r="F136" i="4"/>
  <c r="F135" i="4"/>
  <c r="F134" i="4"/>
  <c r="E134" i="4"/>
  <c r="D134" i="4"/>
  <c r="F133" i="4"/>
  <c r="E133" i="4"/>
  <c r="D133" i="4"/>
  <c r="F132" i="4"/>
  <c r="F131" i="4"/>
  <c r="F130" i="4"/>
  <c r="F129" i="4"/>
  <c r="E128" i="4"/>
  <c r="D128" i="4"/>
  <c r="F128" i="4" s="1"/>
  <c r="F127" i="4"/>
  <c r="F126" i="4"/>
  <c r="E125" i="4"/>
  <c r="F125" i="4" s="1"/>
  <c r="D125" i="4"/>
  <c r="E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4" i="4"/>
  <c r="F63" i="4"/>
  <c r="E62" i="4"/>
  <c r="F62" i="4" s="1"/>
  <c r="D62" i="4"/>
  <c r="F61" i="4"/>
  <c r="F60"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H1565" i="1"/>
  <c r="G1565" i="1"/>
  <c r="H1564" i="1"/>
  <c r="C1564" i="1"/>
  <c r="G1564" i="1" s="1"/>
  <c r="G1563" i="1"/>
  <c r="C1563" i="1"/>
  <c r="H1563" i="1" s="1"/>
  <c r="C1562" i="1"/>
  <c r="G1562" i="1" s="1"/>
  <c r="H1561" i="1"/>
  <c r="G1561" i="1"/>
  <c r="C1561" i="1"/>
  <c r="G1560" i="1"/>
  <c r="C1560" i="1"/>
  <c r="H1560" i="1" s="1"/>
  <c r="C1559" i="1"/>
  <c r="H1559" i="1" s="1"/>
  <c r="H1558" i="1"/>
  <c r="C1558" i="1"/>
  <c r="G1558" i="1" s="1"/>
  <c r="H1557" i="1"/>
  <c r="G1557" i="1"/>
  <c r="C1557" i="1"/>
  <c r="H1556" i="1"/>
  <c r="C1556" i="1"/>
  <c r="G1556" i="1" s="1"/>
  <c r="G1555" i="1"/>
  <c r="C1555" i="1"/>
  <c r="H1555" i="1" s="1"/>
  <c r="C1554" i="1"/>
  <c r="G1554" i="1" s="1"/>
  <c r="H1553" i="1"/>
  <c r="G1553" i="1"/>
  <c r="C1553" i="1"/>
  <c r="G1552" i="1"/>
  <c r="C1552" i="1"/>
  <c r="H1552" i="1" s="1"/>
  <c r="C1551" i="1"/>
  <c r="H1551" i="1" s="1"/>
  <c r="H1550" i="1"/>
  <c r="C1550" i="1"/>
  <c r="G1550" i="1" s="1"/>
  <c r="H1549" i="1"/>
  <c r="G1549" i="1"/>
  <c r="C1549" i="1"/>
  <c r="H1548" i="1"/>
  <c r="C1548" i="1"/>
  <c r="G1548" i="1" s="1"/>
  <c r="G1547" i="1"/>
  <c r="C1547" i="1"/>
  <c r="H1547" i="1" s="1"/>
  <c r="C1546" i="1"/>
  <c r="G1546" i="1" s="1"/>
  <c r="H1545" i="1"/>
  <c r="G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G1527" i="1"/>
  <c r="C1527" i="1"/>
  <c r="H1527" i="1" s="1"/>
  <c r="C1526" i="1"/>
  <c r="C1523" i="1"/>
  <c r="H1523" i="1" s="1"/>
  <c r="H1522" i="1"/>
  <c r="C1522" i="1"/>
  <c r="G1522" i="1" s="1"/>
  <c r="H1521" i="1"/>
  <c r="G1521" i="1"/>
  <c r="C1521" i="1"/>
  <c r="H1520" i="1"/>
  <c r="C1520" i="1"/>
  <c r="G1520" i="1" s="1"/>
  <c r="G1519" i="1"/>
  <c r="C1519" i="1"/>
  <c r="H1519" i="1" s="1"/>
  <c r="C1516" i="1"/>
  <c r="G1515" i="1"/>
  <c r="C1515" i="1"/>
  <c r="H1515" i="1" s="1"/>
  <c r="C1514" i="1"/>
  <c r="H1513" i="1"/>
  <c r="G1513" i="1"/>
  <c r="C1513" i="1"/>
  <c r="H1512" i="1"/>
  <c r="G1512" i="1"/>
  <c r="C1512" i="1"/>
  <c r="C1511" i="1"/>
  <c r="H1510" i="1"/>
  <c r="C1510" i="1"/>
  <c r="G1510" i="1" s="1"/>
  <c r="C1509" i="1"/>
  <c r="H1509" i="1" s="1"/>
  <c r="C1508" i="1"/>
  <c r="C1507" i="1"/>
  <c r="H1507" i="1" s="1"/>
  <c r="C1506" i="1"/>
  <c r="H1505" i="1"/>
  <c r="C1505" i="1"/>
  <c r="G1505" i="1" s="1"/>
  <c r="H1504" i="1"/>
  <c r="G1504" i="1"/>
  <c r="C1504" i="1"/>
  <c r="C1503" i="1"/>
  <c r="H1502" i="1"/>
  <c r="C1502" i="1"/>
  <c r="G1502" i="1" s="1"/>
  <c r="C1501" i="1"/>
  <c r="G1501" i="1" s="1"/>
  <c r="C1500" i="1"/>
  <c r="C1498" i="1"/>
  <c r="G1497" i="1"/>
  <c r="C1497" i="1"/>
  <c r="H1497" i="1" s="1"/>
  <c r="H1496" i="1"/>
  <c r="G1496" i="1"/>
  <c r="C1496" i="1"/>
  <c r="C1495" i="1"/>
  <c r="H1494" i="1"/>
  <c r="C1494" i="1"/>
  <c r="G1494" i="1" s="1"/>
  <c r="H1493" i="1"/>
  <c r="C1493" i="1"/>
  <c r="G1493" i="1" s="1"/>
  <c r="C1492" i="1"/>
  <c r="C1491" i="1"/>
  <c r="H1490" i="1"/>
  <c r="C1490" i="1"/>
  <c r="G1490" i="1" s="1"/>
  <c r="C1489" i="1"/>
  <c r="H1489" i="1" s="1"/>
  <c r="C1488" i="1"/>
  <c r="C1487" i="1"/>
  <c r="H1486" i="1"/>
  <c r="C1486" i="1"/>
  <c r="G1486" i="1" s="1"/>
  <c r="C1485" i="1"/>
  <c r="H1485" i="1" s="1"/>
  <c r="C1484" i="1"/>
  <c r="C1483" i="1"/>
  <c r="H1482" i="1"/>
  <c r="C1482" i="1"/>
  <c r="G1482" i="1" s="1"/>
  <c r="C1481" i="1"/>
  <c r="H1481" i="1" s="1"/>
  <c r="C1480" i="1"/>
  <c r="H1479" i="1"/>
  <c r="G1479" i="1"/>
  <c r="D1479" i="1"/>
  <c r="C1479" i="1"/>
  <c r="J1479" i="1" s="1"/>
  <c r="D1478" i="1"/>
  <c r="C1478" i="1"/>
  <c r="J1478" i="1" s="1"/>
  <c r="H1477" i="1"/>
  <c r="G1477" i="1"/>
  <c r="D1477" i="1"/>
  <c r="C1477" i="1"/>
  <c r="J1477" i="1" s="1"/>
  <c r="D1476" i="1"/>
  <c r="C1476" i="1"/>
  <c r="D1475" i="1"/>
  <c r="C1475" i="1"/>
  <c r="H1474" i="1"/>
  <c r="G1474" i="1"/>
  <c r="I1474" i="1" s="1"/>
  <c r="D1474" i="1"/>
  <c r="C1474" i="1"/>
  <c r="J1474" i="1" s="1"/>
  <c r="D1473" i="1"/>
  <c r="C1473" i="1"/>
  <c r="H1472" i="1"/>
  <c r="G1472" i="1"/>
  <c r="I1472" i="1" s="1"/>
  <c r="D1472" i="1"/>
  <c r="C1472" i="1"/>
  <c r="J1472" i="1" s="1"/>
  <c r="D1471" i="1"/>
  <c r="C1471" i="1"/>
  <c r="J1471" i="1" s="1"/>
  <c r="D1470" i="1"/>
  <c r="C1470" i="1"/>
  <c r="D1469" i="1"/>
  <c r="C1469" i="1"/>
  <c r="H1468" i="1"/>
  <c r="G1468" i="1"/>
  <c r="I1468" i="1" s="1"/>
  <c r="D1468" i="1"/>
  <c r="C1468" i="1"/>
  <c r="J1468" i="1" s="1"/>
  <c r="D1467" i="1"/>
  <c r="C1467" i="1"/>
  <c r="H1466" i="1"/>
  <c r="G1466" i="1"/>
  <c r="I1466" i="1" s="1"/>
  <c r="D1466" i="1"/>
  <c r="C1466" i="1"/>
  <c r="J1466" i="1" s="1"/>
  <c r="D1465" i="1"/>
  <c r="C1465" i="1"/>
  <c r="J1465" i="1" s="1"/>
  <c r="H1464" i="1"/>
  <c r="G1464" i="1"/>
  <c r="I1464" i="1" s="1"/>
  <c r="D1464" i="1"/>
  <c r="C1464" i="1"/>
  <c r="J1464" i="1" s="1"/>
  <c r="D1463" i="1"/>
  <c r="C1463" i="1"/>
  <c r="H1462" i="1"/>
  <c r="G1462" i="1"/>
  <c r="I1462" i="1" s="1"/>
  <c r="D1462" i="1"/>
  <c r="C1462" i="1"/>
  <c r="J1462" i="1" s="1"/>
  <c r="H1461" i="1"/>
  <c r="G1461" i="1"/>
  <c r="D1461" i="1"/>
  <c r="C1461" i="1"/>
  <c r="D1460" i="1"/>
  <c r="C1460" i="1"/>
  <c r="J1460" i="1" s="1"/>
  <c r="H1459" i="1"/>
  <c r="G1459" i="1"/>
  <c r="I1459" i="1" s="1"/>
  <c r="D1459" i="1"/>
  <c r="C1459" i="1"/>
  <c r="J1459" i="1" s="1"/>
  <c r="D1458" i="1"/>
  <c r="C1458" i="1"/>
  <c r="H1457" i="1"/>
  <c r="G1457" i="1"/>
  <c r="I1457" i="1" s="1"/>
  <c r="D1457" i="1"/>
  <c r="C1457" i="1"/>
  <c r="J1457" i="1" s="1"/>
  <c r="D1456" i="1"/>
  <c r="C1456" i="1"/>
  <c r="J1456" i="1" s="1"/>
  <c r="H1455" i="1"/>
  <c r="G1455" i="1"/>
  <c r="I1455" i="1" s="1"/>
  <c r="D1455" i="1"/>
  <c r="C1455" i="1"/>
  <c r="J1455" i="1" s="1"/>
  <c r="D1452" i="1"/>
  <c r="C1452" i="1"/>
  <c r="H1451" i="1"/>
  <c r="G1451" i="1"/>
  <c r="I1451" i="1" s="1"/>
  <c r="D1451" i="1"/>
  <c r="C1451" i="1"/>
  <c r="J1451" i="1" s="1"/>
  <c r="D1450" i="1"/>
  <c r="C1450" i="1"/>
  <c r="J1450" i="1" s="1"/>
  <c r="H1449" i="1"/>
  <c r="G1449" i="1"/>
  <c r="I1449" i="1" s="1"/>
  <c r="D1449" i="1"/>
  <c r="C1449" i="1"/>
  <c r="J1449" i="1" s="1"/>
  <c r="D1448" i="1"/>
  <c r="C1448" i="1"/>
  <c r="H1447" i="1"/>
  <c r="G1447" i="1"/>
  <c r="I1447" i="1" s="1"/>
  <c r="D1447" i="1"/>
  <c r="C1447" i="1"/>
  <c r="J1447" i="1" s="1"/>
  <c r="D1446" i="1"/>
  <c r="C1446" i="1"/>
  <c r="J1446" i="1" s="1"/>
  <c r="D1445" i="1"/>
  <c r="C1445" i="1"/>
  <c r="J1445" i="1" s="1"/>
  <c r="D1444" i="1"/>
  <c r="C1444" i="1"/>
  <c r="D1443" i="1"/>
  <c r="C1443" i="1"/>
  <c r="D1442" i="1"/>
  <c r="C1442" i="1"/>
  <c r="D1441" i="1"/>
  <c r="C1441" i="1"/>
  <c r="D1440" i="1"/>
  <c r="C1440" i="1"/>
  <c r="D1439" i="1"/>
  <c r="C1439" i="1"/>
  <c r="G1438" i="1"/>
  <c r="D1438" i="1"/>
  <c r="C1438" i="1"/>
  <c r="D1434" i="1"/>
  <c r="C1434" i="1"/>
  <c r="D1433" i="1"/>
  <c r="C1433" i="1"/>
  <c r="G1432" i="1"/>
  <c r="D1432" i="1"/>
  <c r="H1432" i="1" s="1"/>
  <c r="C1432" i="1"/>
  <c r="G1431" i="1"/>
  <c r="D1431" i="1"/>
  <c r="H1431" i="1" s="1"/>
  <c r="C1431" i="1"/>
  <c r="G1430" i="1"/>
  <c r="D1430" i="1"/>
  <c r="H1430" i="1" s="1"/>
  <c r="C1430" i="1"/>
  <c r="D1429" i="1"/>
  <c r="C1429" i="1"/>
  <c r="G1428" i="1"/>
  <c r="D1428" i="1"/>
  <c r="H1428" i="1" s="1"/>
  <c r="C1428" i="1"/>
  <c r="D1427" i="1"/>
  <c r="H1427" i="1" s="1"/>
  <c r="C1427" i="1"/>
  <c r="D1426" i="1"/>
  <c r="H1426" i="1" s="1"/>
  <c r="C1426" i="1"/>
  <c r="D1425" i="1"/>
  <c r="C1425" i="1"/>
  <c r="C1424" i="1"/>
  <c r="C1423" i="1"/>
  <c r="D1422" i="1"/>
  <c r="C1422" i="1"/>
  <c r="D1421" i="1"/>
  <c r="C1421" i="1"/>
  <c r="G1420" i="1"/>
  <c r="D1420" i="1"/>
  <c r="H1420" i="1" s="1"/>
  <c r="C1420" i="1"/>
  <c r="G1419" i="1"/>
  <c r="D1419" i="1"/>
  <c r="H1419" i="1" s="1"/>
  <c r="C1419" i="1"/>
  <c r="D1418" i="1"/>
  <c r="H1418" i="1" s="1"/>
  <c r="C1418" i="1"/>
  <c r="D1417" i="1"/>
  <c r="C1417" i="1"/>
  <c r="D1416" i="1"/>
  <c r="H1416" i="1" s="1"/>
  <c r="C1416" i="1"/>
  <c r="G1415" i="1"/>
  <c r="D1415" i="1"/>
  <c r="H1415" i="1" s="1"/>
  <c r="C1415" i="1"/>
  <c r="D1414" i="1"/>
  <c r="H1414" i="1" s="1"/>
  <c r="C1414" i="1"/>
  <c r="D1413" i="1"/>
  <c r="C1413" i="1"/>
  <c r="G1412" i="1"/>
  <c r="D1412" i="1"/>
  <c r="H1412" i="1" s="1"/>
  <c r="C1412" i="1"/>
  <c r="G1411" i="1"/>
  <c r="D1411" i="1"/>
  <c r="H1411" i="1" s="1"/>
  <c r="C1411" i="1"/>
  <c r="G1410" i="1"/>
  <c r="D1410" i="1"/>
  <c r="H1410" i="1" s="1"/>
  <c r="C1410" i="1"/>
  <c r="D1409" i="1"/>
  <c r="C1409" i="1"/>
  <c r="D1407" i="1"/>
  <c r="H1407" i="1" s="1"/>
  <c r="C1407" i="1"/>
  <c r="D1406" i="1"/>
  <c r="C1406" i="1"/>
  <c r="D1405" i="1"/>
  <c r="H1405" i="1" s="1"/>
  <c r="C1405" i="1"/>
  <c r="G1404" i="1"/>
  <c r="D1404" i="1"/>
  <c r="H1404" i="1" s="1"/>
  <c r="C1404" i="1"/>
  <c r="D1403" i="1"/>
  <c r="H1403" i="1" s="1"/>
  <c r="C1403" i="1"/>
  <c r="D1402" i="1"/>
  <c r="C1402" i="1"/>
  <c r="D1401" i="1"/>
  <c r="H1401" i="1" s="1"/>
  <c r="C1401" i="1"/>
  <c r="D1400" i="1"/>
  <c r="H1400" i="1" s="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D1384" i="1"/>
  <c r="D1383" i="1"/>
  <c r="D1382" i="1"/>
  <c r="C1382" i="1"/>
  <c r="D1381" i="1"/>
  <c r="C1381" i="1"/>
  <c r="D1380" i="1"/>
  <c r="C1380" i="1"/>
  <c r="D1379" i="1"/>
  <c r="C1379" i="1"/>
  <c r="D1378" i="1"/>
  <c r="C1378" i="1"/>
  <c r="D1377" i="1"/>
  <c r="C1377" i="1"/>
  <c r="D1376" i="1"/>
  <c r="D1375" i="1"/>
  <c r="H1375" i="1" s="1"/>
  <c r="C1375" i="1"/>
  <c r="H1374" i="1"/>
  <c r="G1374" i="1"/>
  <c r="D1374" i="1"/>
  <c r="C1374" i="1"/>
  <c r="H1373" i="1"/>
  <c r="G1373" i="1"/>
  <c r="D1373" i="1"/>
  <c r="C1373" i="1"/>
  <c r="H1372" i="1"/>
  <c r="G1372" i="1"/>
  <c r="D1372" i="1"/>
  <c r="C1372" i="1"/>
  <c r="D1371" i="1"/>
  <c r="H1371" i="1" s="1"/>
  <c r="C1371" i="1"/>
  <c r="D1370" i="1"/>
  <c r="H1370" i="1" s="1"/>
  <c r="C1370"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D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G1336" i="1"/>
  <c r="D1336" i="1"/>
  <c r="H1336" i="1" s="1"/>
  <c r="C1336" i="1"/>
  <c r="D1335" i="1"/>
  <c r="H1335" i="1" s="1"/>
  <c r="C1335" i="1"/>
  <c r="D1334" i="1"/>
  <c r="H1334" i="1" s="1"/>
  <c r="C1334" i="1"/>
  <c r="D1333" i="1"/>
  <c r="C1333" i="1"/>
  <c r="G1332" i="1"/>
  <c r="D1332" i="1"/>
  <c r="H1332" i="1" s="1"/>
  <c r="C1332" i="1"/>
  <c r="D1331" i="1"/>
  <c r="H1331" i="1" s="1"/>
  <c r="C1331" i="1"/>
  <c r="G1330" i="1"/>
  <c r="D1330" i="1"/>
  <c r="H1330" i="1" s="1"/>
  <c r="C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C1307" i="1"/>
  <c r="D1306" i="1"/>
  <c r="C1306" i="1"/>
  <c r="D1305" i="1"/>
  <c r="C1305" i="1"/>
  <c r="D1304" i="1"/>
  <c r="C1304" i="1"/>
  <c r="D1303" i="1"/>
  <c r="C1303" i="1"/>
  <c r="D1302" i="1"/>
  <c r="C1302" i="1"/>
  <c r="D1301" i="1"/>
  <c r="C1301"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D1243" i="1"/>
  <c r="H1243" i="1" s="1"/>
  <c r="C1243" i="1"/>
  <c r="H1242" i="1"/>
  <c r="G1242" i="1"/>
  <c r="D1242" i="1"/>
  <c r="C1242" i="1"/>
  <c r="D1241" i="1"/>
  <c r="H1241" i="1" s="1"/>
  <c r="C1241" i="1"/>
  <c r="H1240" i="1"/>
  <c r="D1240" i="1"/>
  <c r="C1240" i="1"/>
  <c r="G1240" i="1" s="1"/>
  <c r="H1239" i="1"/>
  <c r="G1239" i="1"/>
  <c r="D1239" i="1"/>
  <c r="C1239" i="1"/>
  <c r="D1238" i="1"/>
  <c r="H1238" i="1" s="1"/>
  <c r="C1238" i="1"/>
  <c r="G1237" i="1"/>
  <c r="D1237" i="1"/>
  <c r="H1237" i="1" s="1"/>
  <c r="C1237" i="1"/>
  <c r="D1236" i="1"/>
  <c r="D1235" i="1"/>
  <c r="G1234" i="1"/>
  <c r="D1234" i="1"/>
  <c r="H1234" i="1" s="1"/>
  <c r="C1234" i="1"/>
  <c r="D1233" i="1"/>
  <c r="H1233" i="1" s="1"/>
  <c r="C1233" i="1"/>
  <c r="G1232" i="1"/>
  <c r="D1232" i="1"/>
  <c r="H1232" i="1" s="1"/>
  <c r="C1232" i="1"/>
  <c r="D1231" i="1"/>
  <c r="C1231" i="1"/>
  <c r="G1230" i="1"/>
  <c r="D1230" i="1"/>
  <c r="H1230" i="1" s="1"/>
  <c r="C1230" i="1"/>
  <c r="D1229" i="1"/>
  <c r="H1229" i="1" s="1"/>
  <c r="C1229" i="1"/>
  <c r="G1228" i="1"/>
  <c r="D1228" i="1"/>
  <c r="H1228" i="1" s="1"/>
  <c r="C1228" i="1"/>
  <c r="D1227" i="1"/>
  <c r="C1227" i="1"/>
  <c r="G1226" i="1"/>
  <c r="D1226" i="1"/>
  <c r="H1226" i="1" s="1"/>
  <c r="C1226" i="1"/>
  <c r="D1225" i="1"/>
  <c r="H1225" i="1" s="1"/>
  <c r="C1225" i="1"/>
  <c r="G1224" i="1"/>
  <c r="D1224" i="1"/>
  <c r="H1224" i="1" s="1"/>
  <c r="C1224" i="1"/>
  <c r="H1221" i="1"/>
  <c r="G1221" i="1"/>
  <c r="D1221" i="1"/>
  <c r="C1221" i="1"/>
  <c r="H1220" i="1"/>
  <c r="G1220" i="1"/>
  <c r="D1220" i="1"/>
  <c r="C1220" i="1"/>
  <c r="D1219" i="1"/>
  <c r="D1218" i="1"/>
  <c r="C1218" i="1"/>
  <c r="D1217" i="1"/>
  <c r="C1217" i="1"/>
  <c r="D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D1175" i="1"/>
  <c r="D1174" i="1"/>
  <c r="C1174" i="1"/>
  <c r="G1173" i="1"/>
  <c r="D1173" i="1"/>
  <c r="H1173" i="1" s="1"/>
  <c r="C1173" i="1"/>
  <c r="D1172" i="1"/>
  <c r="H1172" i="1" s="1"/>
  <c r="C1172" i="1"/>
  <c r="G1171" i="1"/>
  <c r="D1171" i="1"/>
  <c r="H1171" i="1" s="1"/>
  <c r="C1171" i="1"/>
  <c r="D1170" i="1"/>
  <c r="C1170" i="1"/>
  <c r="G1169" i="1"/>
  <c r="D1169" i="1"/>
  <c r="H1169" i="1" s="1"/>
  <c r="C1169" i="1"/>
  <c r="D1168" i="1"/>
  <c r="D1167" i="1"/>
  <c r="H1166" i="1"/>
  <c r="D1166" i="1"/>
  <c r="G1166" i="1" s="1"/>
  <c r="C1166" i="1"/>
  <c r="H1165" i="1"/>
  <c r="G1165" i="1"/>
  <c r="D1165" i="1"/>
  <c r="C1165" i="1"/>
  <c r="H1164" i="1"/>
  <c r="G1164" i="1"/>
  <c r="D1164" i="1"/>
  <c r="C1164" i="1"/>
  <c r="D1163" i="1"/>
  <c r="H1163" i="1" s="1"/>
  <c r="C1163" i="1"/>
  <c r="H1162" i="1"/>
  <c r="G1162" i="1"/>
  <c r="D1162" i="1"/>
  <c r="C1162" i="1"/>
  <c r="H1161" i="1"/>
  <c r="G1161" i="1"/>
  <c r="D1161" i="1"/>
  <c r="C1161" i="1"/>
  <c r="D1160" i="1"/>
  <c r="H1160" i="1" s="1"/>
  <c r="C1160" i="1"/>
  <c r="H1159" i="1"/>
  <c r="G1159" i="1"/>
  <c r="D1159" i="1"/>
  <c r="C1159" i="1"/>
  <c r="H1158" i="1"/>
  <c r="G1158" i="1"/>
  <c r="D1158" i="1"/>
  <c r="C1158" i="1"/>
  <c r="D1157" i="1"/>
  <c r="D1156" i="1"/>
  <c r="G1156" i="1" s="1"/>
  <c r="C1156" i="1"/>
  <c r="H1155" i="1"/>
  <c r="D1155" i="1"/>
  <c r="G1155" i="1" s="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G1144" i="1"/>
  <c r="D1144" i="1"/>
  <c r="H1144" i="1" s="1"/>
  <c r="C1144" i="1"/>
  <c r="H1143" i="1"/>
  <c r="G1143" i="1"/>
  <c r="D1143" i="1"/>
  <c r="C1143" i="1"/>
  <c r="H1142" i="1"/>
  <c r="G1142" i="1"/>
  <c r="D1142" i="1"/>
  <c r="C1142" i="1"/>
  <c r="D1141" i="1"/>
  <c r="C1141" i="1"/>
  <c r="D1140" i="1"/>
  <c r="G1140" i="1" s="1"/>
  <c r="C1140" i="1"/>
  <c r="D1139" i="1"/>
  <c r="G1139" i="1" s="1"/>
  <c r="C1139" i="1"/>
  <c r="H1138" i="1"/>
  <c r="D1138" i="1"/>
  <c r="G1138" i="1" s="1"/>
  <c r="C1138" i="1"/>
  <c r="D1137" i="1"/>
  <c r="H1137" i="1" s="1"/>
  <c r="C1137" i="1"/>
  <c r="D1136" i="1"/>
  <c r="G1136" i="1" s="1"/>
  <c r="C1136" i="1"/>
  <c r="D1135" i="1"/>
  <c r="C1135" i="1"/>
  <c r="H1135" i="1" s="1"/>
  <c r="D1134" i="1"/>
  <c r="G1134" i="1" s="1"/>
  <c r="C1134" i="1"/>
  <c r="H1134" i="1" s="1"/>
  <c r="D1133" i="1"/>
  <c r="H1133" i="1" s="1"/>
  <c r="C1133" i="1"/>
  <c r="D1132" i="1"/>
  <c r="C1132" i="1"/>
  <c r="D1131" i="1"/>
  <c r="C1131" i="1"/>
  <c r="D1130" i="1"/>
  <c r="C1130" i="1"/>
  <c r="D1129" i="1"/>
  <c r="C1129" i="1"/>
  <c r="H1128" i="1"/>
  <c r="D1128" i="1"/>
  <c r="C1128" i="1"/>
  <c r="D1127" i="1"/>
  <c r="C1127" i="1"/>
  <c r="D1126" i="1"/>
  <c r="H1126" i="1" s="1"/>
  <c r="C1126" i="1"/>
  <c r="G1125" i="1"/>
  <c r="D1125" i="1"/>
  <c r="H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H1117" i="1" s="1"/>
  <c r="C1117" i="1"/>
  <c r="H1116" i="1"/>
  <c r="G1116" i="1"/>
  <c r="D1116" i="1"/>
  <c r="C1116" i="1"/>
  <c r="H1115" i="1"/>
  <c r="G1115" i="1"/>
  <c r="D1115" i="1"/>
  <c r="C1115" i="1"/>
  <c r="H1114" i="1"/>
  <c r="G1114" i="1"/>
  <c r="D1114" i="1"/>
  <c r="C1114" i="1"/>
  <c r="D1113" i="1"/>
  <c r="H1113" i="1" s="1"/>
  <c r="C1113" i="1"/>
  <c r="G1111" i="1"/>
  <c r="D1111" i="1"/>
  <c r="H1111" i="1" s="1"/>
  <c r="C1111" i="1"/>
  <c r="D1110" i="1"/>
  <c r="C1110" i="1"/>
  <c r="G1109" i="1"/>
  <c r="D1109" i="1"/>
  <c r="H1109" i="1" s="1"/>
  <c r="C1109" i="1"/>
  <c r="D1108" i="1"/>
  <c r="H1108" i="1" s="1"/>
  <c r="C1108" i="1"/>
  <c r="G1107" i="1"/>
  <c r="D1107" i="1"/>
  <c r="H1107" i="1" s="1"/>
  <c r="C1107" i="1"/>
  <c r="D1106" i="1"/>
  <c r="C1106" i="1"/>
  <c r="G1105" i="1"/>
  <c r="D1105" i="1"/>
  <c r="H1105" i="1" s="1"/>
  <c r="C1105" i="1"/>
  <c r="D1104" i="1"/>
  <c r="H1104" i="1" s="1"/>
  <c r="C1104" i="1"/>
  <c r="G1103" i="1"/>
  <c r="D1103" i="1"/>
  <c r="H1103" i="1" s="1"/>
  <c r="C1103" i="1"/>
  <c r="D1102" i="1"/>
  <c r="C1102" i="1"/>
  <c r="G1101" i="1"/>
  <c r="D1101" i="1"/>
  <c r="H1101" i="1" s="1"/>
  <c r="C1101" i="1"/>
  <c r="D1100" i="1"/>
  <c r="G1100" i="1" s="1"/>
  <c r="C1100" i="1"/>
  <c r="G1099" i="1"/>
  <c r="D1099" i="1"/>
  <c r="C1099" i="1"/>
  <c r="H1099" i="1" s="1"/>
  <c r="D1098" i="1"/>
  <c r="C1098" i="1"/>
  <c r="G1098" i="1" s="1"/>
  <c r="D1097" i="1"/>
  <c r="C1097" i="1"/>
  <c r="D1096" i="1"/>
  <c r="G1095" i="1"/>
  <c r="D1095" i="1"/>
  <c r="C1095" i="1"/>
  <c r="H1095" i="1" s="1"/>
  <c r="D1094" i="1"/>
  <c r="C1094" i="1"/>
  <c r="G1094" i="1" s="1"/>
  <c r="D1093" i="1"/>
  <c r="C1093" i="1"/>
  <c r="D1092" i="1"/>
  <c r="G1092" i="1" s="1"/>
  <c r="C1092" i="1"/>
  <c r="G1091" i="1"/>
  <c r="D1091" i="1"/>
  <c r="C1091" i="1"/>
  <c r="H1091" i="1" s="1"/>
  <c r="D1090" i="1"/>
  <c r="C1090" i="1"/>
  <c r="G1090" i="1" s="1"/>
  <c r="D1089" i="1"/>
  <c r="C1089" i="1"/>
  <c r="D1088" i="1"/>
  <c r="G1088" i="1" s="1"/>
  <c r="C1088" i="1"/>
  <c r="G1087" i="1"/>
  <c r="D1087" i="1"/>
  <c r="C1087" i="1"/>
  <c r="H1087" i="1" s="1"/>
  <c r="D1086" i="1"/>
  <c r="C1086" i="1"/>
  <c r="G1086" i="1" s="1"/>
  <c r="D1085" i="1"/>
  <c r="C1085" i="1"/>
  <c r="D1084" i="1"/>
  <c r="G1084" i="1" s="1"/>
  <c r="C1084" i="1"/>
  <c r="G1083" i="1"/>
  <c r="D1083" i="1"/>
  <c r="C1083" i="1"/>
  <c r="H1083" i="1" s="1"/>
  <c r="D1082" i="1"/>
  <c r="C1082" i="1"/>
  <c r="D1081" i="1"/>
  <c r="C1081" i="1"/>
  <c r="D1080" i="1"/>
  <c r="G1080" i="1" s="1"/>
  <c r="C1080" i="1"/>
  <c r="G1079" i="1"/>
  <c r="D1079" i="1"/>
  <c r="C1079" i="1"/>
  <c r="H1079" i="1" s="1"/>
  <c r="D1078" i="1"/>
  <c r="C1078" i="1"/>
  <c r="G1078" i="1" s="1"/>
  <c r="D1077" i="1"/>
  <c r="C1077" i="1"/>
  <c r="D1076" i="1"/>
  <c r="G1076" i="1" s="1"/>
  <c r="C1076" i="1"/>
  <c r="G1075" i="1"/>
  <c r="D1075" i="1"/>
  <c r="C1075" i="1"/>
  <c r="H1075" i="1" s="1"/>
  <c r="D1074" i="1"/>
  <c r="C1074" i="1"/>
  <c r="G1074" i="1" s="1"/>
  <c r="D1073" i="1"/>
  <c r="C1073" i="1"/>
  <c r="D1072" i="1"/>
  <c r="G1072" i="1" s="1"/>
  <c r="C1072" i="1"/>
  <c r="G1071" i="1"/>
  <c r="D1071" i="1"/>
  <c r="C1071" i="1"/>
  <c r="H1071" i="1" s="1"/>
  <c r="D1070" i="1"/>
  <c r="C1070" i="1"/>
  <c r="G1070" i="1" s="1"/>
  <c r="D1069" i="1"/>
  <c r="C1069" i="1"/>
  <c r="D1068" i="1"/>
  <c r="G1068" i="1" s="1"/>
  <c r="C1068" i="1"/>
  <c r="G1067" i="1"/>
  <c r="D1067" i="1"/>
  <c r="C1067" i="1"/>
  <c r="H1067" i="1" s="1"/>
  <c r="D1066" i="1"/>
  <c r="C1066" i="1"/>
  <c r="C1065" i="1"/>
  <c r="D1064" i="1"/>
  <c r="G1064" i="1" s="1"/>
  <c r="C1064" i="1"/>
  <c r="G1063" i="1"/>
  <c r="D1063" i="1"/>
  <c r="C1063" i="1"/>
  <c r="H1063" i="1" s="1"/>
  <c r="D1062" i="1"/>
  <c r="C1062" i="1"/>
  <c r="D1061" i="1"/>
  <c r="C1061" i="1"/>
  <c r="D1060" i="1"/>
  <c r="G1060" i="1" s="1"/>
  <c r="C1060" i="1"/>
  <c r="G1059" i="1"/>
  <c r="D1059" i="1"/>
  <c r="C1059" i="1"/>
  <c r="H1059" i="1" s="1"/>
  <c r="D1058" i="1"/>
  <c r="C1058" i="1"/>
  <c r="G1058" i="1" s="1"/>
  <c r="D1057" i="1"/>
  <c r="C1057" i="1"/>
  <c r="D1056" i="1"/>
  <c r="G1056" i="1" s="1"/>
  <c r="C1056" i="1"/>
  <c r="G1055" i="1"/>
  <c r="D1055" i="1"/>
  <c r="C1055" i="1"/>
  <c r="H1055" i="1" s="1"/>
  <c r="D1054" i="1"/>
  <c r="C1054" i="1"/>
  <c r="D1053" i="1"/>
  <c r="C1053" i="1"/>
  <c r="D1052" i="1"/>
  <c r="G1052" i="1" s="1"/>
  <c r="C1052" i="1"/>
  <c r="G1051" i="1"/>
  <c r="D1051" i="1"/>
  <c r="C1051" i="1"/>
  <c r="H1051" i="1" s="1"/>
  <c r="D1050" i="1"/>
  <c r="C1050" i="1"/>
  <c r="G1050" i="1" s="1"/>
  <c r="D1049" i="1"/>
  <c r="C1049" i="1"/>
  <c r="D1048" i="1"/>
  <c r="G1048" i="1" s="1"/>
  <c r="C1048" i="1"/>
  <c r="C1047" i="1"/>
  <c r="D1045" i="1"/>
  <c r="C1045" i="1"/>
  <c r="D1044" i="1"/>
  <c r="G1044" i="1" s="1"/>
  <c r="C1044" i="1"/>
  <c r="G1043" i="1"/>
  <c r="D1043" i="1"/>
  <c r="C1043" i="1"/>
  <c r="H1043" i="1" s="1"/>
  <c r="D1042" i="1"/>
  <c r="C1042" i="1"/>
  <c r="D1041" i="1"/>
  <c r="C1041" i="1"/>
  <c r="D1040" i="1"/>
  <c r="G1040" i="1" s="1"/>
  <c r="C1040" i="1"/>
  <c r="G1039" i="1"/>
  <c r="D1039" i="1"/>
  <c r="C1039" i="1"/>
  <c r="H1039" i="1" s="1"/>
  <c r="D1038" i="1"/>
  <c r="C1038" i="1"/>
  <c r="G1038" i="1" s="1"/>
  <c r="D1037" i="1"/>
  <c r="C1037" i="1"/>
  <c r="D1036" i="1"/>
  <c r="G1036" i="1" s="1"/>
  <c r="C1036" i="1"/>
  <c r="D1035" i="1"/>
  <c r="G1035" i="1" s="1"/>
  <c r="C1035" i="1"/>
  <c r="D1034" i="1"/>
  <c r="C1034" i="1"/>
  <c r="G1034" i="1" s="1"/>
  <c r="D1033" i="1"/>
  <c r="C1033" i="1"/>
  <c r="D1032" i="1"/>
  <c r="G1032" i="1" s="1"/>
  <c r="C1032" i="1"/>
  <c r="G1031" i="1"/>
  <c r="D1031" i="1"/>
  <c r="C1031" i="1"/>
  <c r="H1031" i="1" s="1"/>
  <c r="D1030" i="1"/>
  <c r="C1030" i="1"/>
  <c r="D1029" i="1"/>
  <c r="C1029" i="1"/>
  <c r="D1028" i="1"/>
  <c r="G1028" i="1" s="1"/>
  <c r="C1028" i="1"/>
  <c r="G1027" i="1"/>
  <c r="D1027" i="1"/>
  <c r="C1027" i="1"/>
  <c r="H1027" i="1" s="1"/>
  <c r="D1026" i="1"/>
  <c r="C1026" i="1"/>
  <c r="D1025" i="1"/>
  <c r="C1025" i="1"/>
  <c r="D1024" i="1"/>
  <c r="G1024" i="1" s="1"/>
  <c r="C1024" i="1"/>
  <c r="D1023" i="1"/>
  <c r="C1023" i="1"/>
  <c r="D1022" i="1"/>
  <c r="C1022" i="1"/>
  <c r="D1021" i="1"/>
  <c r="C1021" i="1"/>
  <c r="D1020" i="1"/>
  <c r="G1020" i="1" s="1"/>
  <c r="C1020" i="1"/>
  <c r="G1019" i="1"/>
  <c r="D1019" i="1"/>
  <c r="C1019" i="1"/>
  <c r="H1019" i="1" s="1"/>
  <c r="D1018" i="1"/>
  <c r="C1018" i="1"/>
  <c r="G1018" i="1" s="1"/>
  <c r="D1017" i="1"/>
  <c r="C1017" i="1"/>
  <c r="D1016" i="1"/>
  <c r="G1016" i="1" s="1"/>
  <c r="C1016" i="1"/>
  <c r="G1015" i="1"/>
  <c r="D1015" i="1"/>
  <c r="C1015" i="1"/>
  <c r="H1015" i="1" s="1"/>
  <c r="D1014" i="1"/>
  <c r="C1014" i="1"/>
  <c r="G1014" i="1" s="1"/>
  <c r="D1013" i="1"/>
  <c r="C1013" i="1"/>
  <c r="D1012" i="1"/>
  <c r="G1012" i="1" s="1"/>
  <c r="C1012" i="1"/>
  <c r="G1011" i="1"/>
  <c r="D1011" i="1"/>
  <c r="C1011" i="1"/>
  <c r="H1011" i="1" s="1"/>
  <c r="D1010" i="1"/>
  <c r="C1010" i="1"/>
  <c r="D1009" i="1"/>
  <c r="C1009" i="1"/>
  <c r="D1008" i="1"/>
  <c r="G1008" i="1" s="1"/>
  <c r="C1008" i="1"/>
  <c r="D1007" i="1"/>
  <c r="G1007" i="1" s="1"/>
  <c r="C1007" i="1"/>
  <c r="D1006" i="1"/>
  <c r="C1006" i="1"/>
  <c r="D1005" i="1"/>
  <c r="C1005" i="1"/>
  <c r="D1004" i="1"/>
  <c r="C1004" i="1"/>
  <c r="G1003" i="1"/>
  <c r="D1003" i="1"/>
  <c r="C1003" i="1"/>
  <c r="H1003" i="1" s="1"/>
  <c r="D1002" i="1"/>
  <c r="C1002" i="1"/>
  <c r="G1002" i="1" s="1"/>
  <c r="D1001" i="1"/>
  <c r="C1001" i="1"/>
  <c r="D1000" i="1"/>
  <c r="C1000" i="1"/>
  <c r="G999" i="1"/>
  <c r="D999" i="1"/>
  <c r="C999" i="1"/>
  <c r="H999" i="1" s="1"/>
  <c r="D998" i="1"/>
  <c r="C998" i="1"/>
  <c r="D997" i="1"/>
  <c r="C997" i="1"/>
  <c r="D996" i="1"/>
  <c r="G996" i="1" s="1"/>
  <c r="C996" i="1"/>
  <c r="D995" i="1"/>
  <c r="C995" i="1"/>
  <c r="D994" i="1"/>
  <c r="C994" i="1"/>
  <c r="D993" i="1"/>
  <c r="C993" i="1"/>
  <c r="D992" i="1"/>
  <c r="G992" i="1" s="1"/>
  <c r="C992" i="1"/>
  <c r="D991" i="1"/>
  <c r="C991" i="1"/>
  <c r="D989" i="1"/>
  <c r="C989" i="1"/>
  <c r="D988" i="1"/>
  <c r="G988" i="1" s="1"/>
  <c r="C988" i="1"/>
  <c r="D987" i="1"/>
  <c r="G987" i="1" s="1"/>
  <c r="C987" i="1"/>
  <c r="H987" i="1" s="1"/>
  <c r="C986" i="1"/>
  <c r="G983" i="1"/>
  <c r="D983" i="1"/>
  <c r="C983" i="1"/>
  <c r="H983" i="1" s="1"/>
  <c r="D982" i="1"/>
  <c r="C982" i="1"/>
  <c r="G982" i="1" s="1"/>
  <c r="D981" i="1"/>
  <c r="C981" i="1"/>
  <c r="D980" i="1"/>
  <c r="G980" i="1" s="1"/>
  <c r="C980" i="1"/>
  <c r="G979" i="1"/>
  <c r="D979" i="1"/>
  <c r="C979" i="1"/>
  <c r="H979" i="1" s="1"/>
  <c r="D978" i="1"/>
  <c r="C978" i="1"/>
  <c r="G978" i="1" s="1"/>
  <c r="D977" i="1"/>
  <c r="C977" i="1"/>
  <c r="D976" i="1"/>
  <c r="G976" i="1" s="1"/>
  <c r="C976" i="1"/>
  <c r="G975" i="1"/>
  <c r="D975" i="1"/>
  <c r="C975" i="1"/>
  <c r="H975" i="1" s="1"/>
  <c r="D974" i="1"/>
  <c r="C974" i="1"/>
  <c r="G974" i="1" s="1"/>
  <c r="D973" i="1"/>
  <c r="C973" i="1"/>
  <c r="H973" i="1" s="1"/>
  <c r="D972" i="1"/>
  <c r="G972" i="1" s="1"/>
  <c r="C972" i="1"/>
  <c r="D971" i="1"/>
  <c r="C971" i="1"/>
  <c r="D970" i="1"/>
  <c r="C970" i="1"/>
  <c r="G970" i="1" s="1"/>
  <c r="G969" i="1"/>
  <c r="D969" i="1"/>
  <c r="C969" i="1"/>
  <c r="H969" i="1" s="1"/>
  <c r="D968" i="1"/>
  <c r="G968" i="1" s="1"/>
  <c r="C968" i="1"/>
  <c r="G967" i="1"/>
  <c r="D967" i="1"/>
  <c r="C967" i="1"/>
  <c r="H967" i="1" s="1"/>
  <c r="D966" i="1"/>
  <c r="C966" i="1"/>
  <c r="G966" i="1" s="1"/>
  <c r="D965" i="1"/>
  <c r="C965" i="1"/>
  <c r="H965" i="1" s="1"/>
  <c r="D964" i="1"/>
  <c r="G964" i="1" s="1"/>
  <c r="C964" i="1"/>
  <c r="D963" i="1"/>
  <c r="C963" i="1"/>
  <c r="D962" i="1"/>
  <c r="C962" i="1"/>
  <c r="G962" i="1" s="1"/>
  <c r="G961" i="1"/>
  <c r="D961" i="1"/>
  <c r="C961" i="1"/>
  <c r="H961" i="1" s="1"/>
  <c r="D960" i="1"/>
  <c r="G960" i="1" s="1"/>
  <c r="C960" i="1"/>
  <c r="G959" i="1"/>
  <c r="D959" i="1"/>
  <c r="C959" i="1"/>
  <c r="H959" i="1" s="1"/>
  <c r="D958" i="1"/>
  <c r="C958" i="1"/>
  <c r="G958" i="1" s="1"/>
  <c r="D957" i="1"/>
  <c r="C957" i="1"/>
  <c r="H957" i="1" s="1"/>
  <c r="D956" i="1"/>
  <c r="G956" i="1" s="1"/>
  <c r="C956" i="1"/>
  <c r="D955" i="1"/>
  <c r="C955" i="1"/>
  <c r="D954" i="1"/>
  <c r="C954" i="1"/>
  <c r="G954" i="1" s="1"/>
  <c r="G953" i="1"/>
  <c r="D953" i="1"/>
  <c r="C953" i="1"/>
  <c r="H953" i="1" s="1"/>
  <c r="D952" i="1"/>
  <c r="G952" i="1" s="1"/>
  <c r="C952" i="1"/>
  <c r="G951" i="1"/>
  <c r="D951" i="1"/>
  <c r="C951" i="1"/>
  <c r="H951" i="1" s="1"/>
  <c r="D950" i="1"/>
  <c r="C950" i="1"/>
  <c r="G950" i="1" s="1"/>
  <c r="D949" i="1"/>
  <c r="C949" i="1"/>
  <c r="H949" i="1" s="1"/>
  <c r="D948" i="1"/>
  <c r="G948" i="1" s="1"/>
  <c r="C948" i="1"/>
  <c r="D947" i="1"/>
  <c r="C947" i="1"/>
  <c r="D946" i="1"/>
  <c r="C946" i="1"/>
  <c r="G946" i="1" s="1"/>
  <c r="G945" i="1"/>
  <c r="D945" i="1"/>
  <c r="C945" i="1"/>
  <c r="H945" i="1" s="1"/>
  <c r="D944" i="1"/>
  <c r="G944" i="1" s="1"/>
  <c r="C944" i="1"/>
  <c r="G943" i="1"/>
  <c r="D943" i="1"/>
  <c r="C943" i="1"/>
  <c r="H943" i="1" s="1"/>
  <c r="D942" i="1"/>
  <c r="C942" i="1"/>
  <c r="G942" i="1" s="1"/>
  <c r="D941" i="1"/>
  <c r="C941" i="1"/>
  <c r="H941" i="1" s="1"/>
  <c r="D940" i="1"/>
  <c r="G940" i="1" s="1"/>
  <c r="C940" i="1"/>
  <c r="D939" i="1"/>
  <c r="C939" i="1"/>
  <c r="D938" i="1"/>
  <c r="C938" i="1"/>
  <c r="G938" i="1" s="1"/>
  <c r="G937" i="1"/>
  <c r="D937" i="1"/>
  <c r="C937" i="1"/>
  <c r="H937" i="1" s="1"/>
  <c r="D936" i="1"/>
  <c r="G936" i="1" s="1"/>
  <c r="C936" i="1"/>
  <c r="G935" i="1"/>
  <c r="D935" i="1"/>
  <c r="C935" i="1"/>
  <c r="H935" i="1" s="1"/>
  <c r="D934" i="1"/>
  <c r="C934" i="1"/>
  <c r="G934" i="1" s="1"/>
  <c r="D933" i="1"/>
  <c r="C933" i="1"/>
  <c r="H933" i="1" s="1"/>
  <c r="D932" i="1"/>
  <c r="G932" i="1" s="1"/>
  <c r="C932" i="1"/>
  <c r="D931" i="1"/>
  <c r="C931" i="1"/>
  <c r="D930" i="1"/>
  <c r="C930" i="1"/>
  <c r="G930" i="1" s="1"/>
  <c r="G929" i="1"/>
  <c r="D929" i="1"/>
  <c r="C929" i="1"/>
  <c r="H929" i="1" s="1"/>
  <c r="D928" i="1"/>
  <c r="G928" i="1" s="1"/>
  <c r="C928" i="1"/>
  <c r="G927" i="1"/>
  <c r="D927" i="1"/>
  <c r="C927" i="1"/>
  <c r="H927" i="1" s="1"/>
  <c r="D926" i="1"/>
  <c r="C926" i="1"/>
  <c r="G926" i="1" s="1"/>
  <c r="D925" i="1"/>
  <c r="C925" i="1"/>
  <c r="H925" i="1" s="1"/>
  <c r="D924" i="1"/>
  <c r="G924" i="1" s="1"/>
  <c r="C924" i="1"/>
  <c r="D923" i="1"/>
  <c r="C923" i="1"/>
  <c r="D922" i="1"/>
  <c r="C922" i="1"/>
  <c r="G922" i="1" s="1"/>
  <c r="G921" i="1"/>
  <c r="D921" i="1"/>
  <c r="C921" i="1"/>
  <c r="H921" i="1" s="1"/>
  <c r="D920" i="1"/>
  <c r="G920" i="1" s="1"/>
  <c r="C920" i="1"/>
  <c r="G919" i="1"/>
  <c r="D919" i="1"/>
  <c r="C919" i="1"/>
  <c r="H919" i="1" s="1"/>
  <c r="D918" i="1"/>
  <c r="C918" i="1"/>
  <c r="G918" i="1" s="1"/>
  <c r="D917" i="1"/>
  <c r="C917" i="1"/>
  <c r="H917" i="1" s="1"/>
  <c r="D916" i="1"/>
  <c r="G916" i="1" s="1"/>
  <c r="C916" i="1"/>
  <c r="D915" i="1"/>
  <c r="C915" i="1"/>
  <c r="D914" i="1"/>
  <c r="C914" i="1"/>
  <c r="G914" i="1" s="1"/>
  <c r="G913" i="1"/>
  <c r="D913" i="1"/>
  <c r="C913" i="1"/>
  <c r="H913" i="1" s="1"/>
  <c r="D912" i="1"/>
  <c r="G912" i="1" s="1"/>
  <c r="C912" i="1"/>
  <c r="G911" i="1"/>
  <c r="D911" i="1"/>
  <c r="C911" i="1"/>
  <c r="H911" i="1" s="1"/>
  <c r="D910" i="1"/>
  <c r="C910" i="1"/>
  <c r="G910" i="1" s="1"/>
  <c r="D909" i="1"/>
  <c r="C909" i="1"/>
  <c r="H909" i="1" s="1"/>
  <c r="D908" i="1"/>
  <c r="G908" i="1" s="1"/>
  <c r="C908" i="1"/>
  <c r="H907" i="1"/>
  <c r="D907" i="1"/>
  <c r="G907" i="1" s="1"/>
  <c r="C907" i="1"/>
  <c r="D906" i="1"/>
  <c r="G906" i="1" s="1"/>
  <c r="C906" i="1"/>
  <c r="H905" i="1"/>
  <c r="D905" i="1"/>
  <c r="G905" i="1" s="1"/>
  <c r="C905" i="1"/>
  <c r="D904" i="1"/>
  <c r="C904" i="1"/>
  <c r="H903" i="1"/>
  <c r="D903" i="1"/>
  <c r="G903" i="1" s="1"/>
  <c r="C903" i="1"/>
  <c r="D902" i="1"/>
  <c r="G902" i="1" s="1"/>
  <c r="C902" i="1"/>
  <c r="H901" i="1"/>
  <c r="D901" i="1"/>
  <c r="G901" i="1" s="1"/>
  <c r="C901" i="1"/>
  <c r="D900" i="1"/>
  <c r="C900" i="1"/>
  <c r="H899" i="1"/>
  <c r="D899" i="1"/>
  <c r="G899" i="1" s="1"/>
  <c r="C899" i="1"/>
  <c r="D898" i="1"/>
  <c r="G898" i="1" s="1"/>
  <c r="C898" i="1"/>
  <c r="H897" i="1"/>
  <c r="D897" i="1"/>
  <c r="G897" i="1" s="1"/>
  <c r="C897" i="1"/>
  <c r="D896" i="1"/>
  <c r="C896" i="1"/>
  <c r="H895" i="1"/>
  <c r="D895" i="1"/>
  <c r="G895" i="1" s="1"/>
  <c r="C895" i="1"/>
  <c r="D894" i="1"/>
  <c r="G894" i="1" s="1"/>
  <c r="C894" i="1"/>
  <c r="H893" i="1"/>
  <c r="D893" i="1"/>
  <c r="G893" i="1" s="1"/>
  <c r="C893" i="1"/>
  <c r="D892" i="1"/>
  <c r="C892" i="1"/>
  <c r="H891" i="1"/>
  <c r="D891" i="1"/>
  <c r="G891" i="1" s="1"/>
  <c r="C891" i="1"/>
  <c r="D890" i="1"/>
  <c r="G890" i="1" s="1"/>
  <c r="C890" i="1"/>
  <c r="H889" i="1"/>
  <c r="D889" i="1"/>
  <c r="G889" i="1" s="1"/>
  <c r="C889" i="1"/>
  <c r="D888" i="1"/>
  <c r="C888" i="1"/>
  <c r="H887" i="1"/>
  <c r="D887" i="1"/>
  <c r="G887" i="1" s="1"/>
  <c r="C887" i="1"/>
  <c r="D886" i="1"/>
  <c r="G886" i="1" s="1"/>
  <c r="C886" i="1"/>
  <c r="H885" i="1"/>
  <c r="D885" i="1"/>
  <c r="G885" i="1" s="1"/>
  <c r="C885" i="1"/>
  <c r="D884" i="1"/>
  <c r="C884" i="1"/>
  <c r="H883" i="1"/>
  <c r="D883" i="1"/>
  <c r="G883" i="1" s="1"/>
  <c r="C883" i="1"/>
  <c r="D882" i="1"/>
  <c r="G882" i="1" s="1"/>
  <c r="C882" i="1"/>
  <c r="H881" i="1"/>
  <c r="D881" i="1"/>
  <c r="G881" i="1" s="1"/>
  <c r="C881" i="1"/>
  <c r="D880" i="1"/>
  <c r="C880" i="1"/>
  <c r="H879" i="1"/>
  <c r="D879" i="1"/>
  <c r="G879" i="1" s="1"/>
  <c r="C879" i="1"/>
  <c r="D878" i="1"/>
  <c r="G878" i="1" s="1"/>
  <c r="C878" i="1"/>
  <c r="H877" i="1"/>
  <c r="D877" i="1"/>
  <c r="G877" i="1" s="1"/>
  <c r="C877" i="1"/>
  <c r="D876" i="1"/>
  <c r="C876" i="1"/>
  <c r="H875" i="1"/>
  <c r="D875" i="1"/>
  <c r="G875" i="1" s="1"/>
  <c r="C875" i="1"/>
  <c r="D874" i="1"/>
  <c r="G874" i="1" s="1"/>
  <c r="C874" i="1"/>
  <c r="H873" i="1"/>
  <c r="D873" i="1"/>
  <c r="G873" i="1" s="1"/>
  <c r="C873" i="1"/>
  <c r="D872" i="1"/>
  <c r="C872" i="1"/>
  <c r="H871" i="1"/>
  <c r="D871" i="1"/>
  <c r="G871" i="1" s="1"/>
  <c r="C871" i="1"/>
  <c r="D870" i="1"/>
  <c r="G870" i="1" s="1"/>
  <c r="C870" i="1"/>
  <c r="H869" i="1"/>
  <c r="D869" i="1"/>
  <c r="G869" i="1" s="1"/>
  <c r="C869" i="1"/>
  <c r="D868" i="1"/>
  <c r="C868" i="1"/>
  <c r="H867" i="1"/>
  <c r="D867" i="1"/>
  <c r="G867" i="1" s="1"/>
  <c r="C867" i="1"/>
  <c r="D866" i="1"/>
  <c r="G866" i="1" s="1"/>
  <c r="C866" i="1"/>
  <c r="H865" i="1"/>
  <c r="D865" i="1"/>
  <c r="G865" i="1" s="1"/>
  <c r="C865" i="1"/>
  <c r="D864" i="1"/>
  <c r="C864" i="1"/>
  <c r="H863" i="1"/>
  <c r="D863" i="1"/>
  <c r="G863" i="1" s="1"/>
  <c r="C863" i="1"/>
  <c r="D862" i="1"/>
  <c r="G862" i="1" s="1"/>
  <c r="C862" i="1"/>
  <c r="H861" i="1"/>
  <c r="D861" i="1"/>
  <c r="G861" i="1" s="1"/>
  <c r="C861" i="1"/>
  <c r="D860" i="1"/>
  <c r="C860" i="1"/>
  <c r="H859" i="1"/>
  <c r="D859" i="1"/>
  <c r="G859" i="1" s="1"/>
  <c r="C859" i="1"/>
  <c r="D858" i="1"/>
  <c r="G858" i="1" s="1"/>
  <c r="C858" i="1"/>
  <c r="H857" i="1"/>
  <c r="D857" i="1"/>
  <c r="G857" i="1" s="1"/>
  <c r="C857" i="1"/>
  <c r="D856" i="1"/>
  <c r="C856" i="1"/>
  <c r="H855" i="1"/>
  <c r="D855" i="1"/>
  <c r="G855" i="1" s="1"/>
  <c r="C855" i="1"/>
  <c r="D854" i="1"/>
  <c r="G854" i="1" s="1"/>
  <c r="C854" i="1"/>
  <c r="H853" i="1"/>
  <c r="D853" i="1"/>
  <c r="G853" i="1" s="1"/>
  <c r="C853" i="1"/>
  <c r="D852" i="1"/>
  <c r="C852" i="1"/>
  <c r="H851" i="1"/>
  <c r="D851" i="1"/>
  <c r="G851" i="1" s="1"/>
  <c r="C851" i="1"/>
  <c r="D850" i="1"/>
  <c r="G850" i="1" s="1"/>
  <c r="C850" i="1"/>
  <c r="H849" i="1"/>
  <c r="D849" i="1"/>
  <c r="G849" i="1" s="1"/>
  <c r="C849" i="1"/>
  <c r="D848" i="1"/>
  <c r="C848" i="1"/>
  <c r="H847" i="1"/>
  <c r="D847" i="1"/>
  <c r="G847" i="1" s="1"/>
  <c r="C847" i="1"/>
  <c r="D846" i="1"/>
  <c r="G846" i="1" s="1"/>
  <c r="C846" i="1"/>
  <c r="H845" i="1"/>
  <c r="D845" i="1"/>
  <c r="G845" i="1" s="1"/>
  <c r="C845" i="1"/>
  <c r="D844" i="1"/>
  <c r="C844" i="1"/>
  <c r="H843" i="1"/>
  <c r="D843" i="1"/>
  <c r="G843" i="1" s="1"/>
  <c r="C843" i="1"/>
  <c r="D842" i="1"/>
  <c r="G842" i="1" s="1"/>
  <c r="C842" i="1"/>
  <c r="H841" i="1"/>
  <c r="D841" i="1"/>
  <c r="G841" i="1" s="1"/>
  <c r="C841" i="1"/>
  <c r="D840" i="1"/>
  <c r="C840" i="1"/>
  <c r="H839" i="1"/>
  <c r="D839" i="1"/>
  <c r="G839" i="1" s="1"/>
  <c r="C839" i="1"/>
  <c r="D838" i="1"/>
  <c r="G838" i="1" s="1"/>
  <c r="C838" i="1"/>
  <c r="H837" i="1"/>
  <c r="D837" i="1"/>
  <c r="G837" i="1" s="1"/>
  <c r="C837" i="1"/>
  <c r="D836" i="1"/>
  <c r="C836" i="1"/>
  <c r="H835" i="1"/>
  <c r="D835" i="1"/>
  <c r="G835" i="1" s="1"/>
  <c r="C835" i="1"/>
  <c r="D834" i="1"/>
  <c r="G834" i="1" s="1"/>
  <c r="C834" i="1"/>
  <c r="H833" i="1"/>
  <c r="D833" i="1"/>
  <c r="G833" i="1" s="1"/>
  <c r="C833" i="1"/>
  <c r="D832" i="1"/>
  <c r="C832" i="1"/>
  <c r="H831" i="1"/>
  <c r="D831" i="1"/>
  <c r="G831" i="1" s="1"/>
  <c r="C831" i="1"/>
  <c r="D830" i="1"/>
  <c r="G830" i="1" s="1"/>
  <c r="C830" i="1"/>
  <c r="H829" i="1"/>
  <c r="D829" i="1"/>
  <c r="G829" i="1" s="1"/>
  <c r="C829" i="1"/>
  <c r="D828" i="1"/>
  <c r="C828" i="1"/>
  <c r="H827" i="1"/>
  <c r="D827" i="1"/>
  <c r="G827" i="1" s="1"/>
  <c r="C827" i="1"/>
  <c r="D826" i="1"/>
  <c r="G826" i="1" s="1"/>
  <c r="C826" i="1"/>
  <c r="H825" i="1"/>
  <c r="D825" i="1"/>
  <c r="G825" i="1" s="1"/>
  <c r="C825" i="1"/>
  <c r="D824" i="1"/>
  <c r="C824" i="1"/>
  <c r="H823" i="1"/>
  <c r="D823" i="1"/>
  <c r="G823" i="1" s="1"/>
  <c r="C823" i="1"/>
  <c r="D822" i="1"/>
  <c r="G822" i="1" s="1"/>
  <c r="C822" i="1"/>
  <c r="D821" i="1"/>
  <c r="G821" i="1" s="1"/>
  <c r="C821" i="1"/>
  <c r="D820" i="1"/>
  <c r="C820" i="1"/>
  <c r="H819" i="1"/>
  <c r="D819" i="1"/>
  <c r="G819" i="1" s="1"/>
  <c r="C819" i="1"/>
  <c r="D818" i="1"/>
  <c r="G818" i="1" s="1"/>
  <c r="C818" i="1"/>
  <c r="H817" i="1"/>
  <c r="D817" i="1"/>
  <c r="G817" i="1" s="1"/>
  <c r="C817" i="1"/>
  <c r="D816" i="1"/>
  <c r="C816" i="1"/>
  <c r="H815" i="1"/>
  <c r="D815" i="1"/>
  <c r="G815" i="1" s="1"/>
  <c r="C815" i="1"/>
  <c r="D814" i="1"/>
  <c r="G814" i="1" s="1"/>
  <c r="C814" i="1"/>
  <c r="H813" i="1"/>
  <c r="D813" i="1"/>
  <c r="G813" i="1" s="1"/>
  <c r="C813" i="1"/>
  <c r="D812" i="1"/>
  <c r="C812" i="1"/>
  <c r="H811" i="1"/>
  <c r="D811" i="1"/>
  <c r="G811" i="1" s="1"/>
  <c r="C811" i="1"/>
  <c r="D810" i="1"/>
  <c r="G810" i="1" s="1"/>
  <c r="C810" i="1"/>
  <c r="H809" i="1"/>
  <c r="D809" i="1"/>
  <c r="G809" i="1" s="1"/>
  <c r="C809" i="1"/>
  <c r="D808" i="1"/>
  <c r="C808" i="1"/>
  <c r="H807" i="1"/>
  <c r="D807" i="1"/>
  <c r="G807" i="1" s="1"/>
  <c r="C807" i="1"/>
  <c r="D806" i="1"/>
  <c r="G806" i="1" s="1"/>
  <c r="C806" i="1"/>
  <c r="H805" i="1"/>
  <c r="D805" i="1"/>
  <c r="G805" i="1" s="1"/>
  <c r="C805" i="1"/>
  <c r="D804" i="1"/>
  <c r="C804" i="1"/>
  <c r="H803" i="1"/>
  <c r="D803" i="1"/>
  <c r="G803" i="1" s="1"/>
  <c r="C803" i="1"/>
  <c r="D802" i="1"/>
  <c r="G802" i="1" s="1"/>
  <c r="C802" i="1"/>
  <c r="H801" i="1"/>
  <c r="D801" i="1"/>
  <c r="G801" i="1" s="1"/>
  <c r="C801" i="1"/>
  <c r="D800" i="1"/>
  <c r="C800" i="1"/>
  <c r="H799" i="1"/>
  <c r="D799" i="1"/>
  <c r="G799" i="1" s="1"/>
  <c r="C799" i="1"/>
  <c r="D798" i="1"/>
  <c r="G798" i="1" s="1"/>
  <c r="C798" i="1"/>
  <c r="H797" i="1"/>
  <c r="D797" i="1"/>
  <c r="G797" i="1" s="1"/>
  <c r="C797" i="1"/>
  <c r="D796" i="1"/>
  <c r="C796" i="1"/>
  <c r="H795" i="1"/>
  <c r="D795" i="1"/>
  <c r="G795" i="1" s="1"/>
  <c r="C795" i="1"/>
  <c r="D794" i="1"/>
  <c r="G794" i="1" s="1"/>
  <c r="C794" i="1"/>
  <c r="H793" i="1"/>
  <c r="D793" i="1"/>
  <c r="G793" i="1" s="1"/>
  <c r="C793" i="1"/>
  <c r="D792" i="1"/>
  <c r="C792" i="1"/>
  <c r="H791" i="1"/>
  <c r="D791" i="1"/>
  <c r="G791" i="1" s="1"/>
  <c r="C791" i="1"/>
  <c r="D790" i="1"/>
  <c r="G790" i="1" s="1"/>
  <c r="C790" i="1"/>
  <c r="H789" i="1"/>
  <c r="D789" i="1"/>
  <c r="G789" i="1" s="1"/>
  <c r="C789" i="1"/>
  <c r="D788" i="1"/>
  <c r="C788" i="1"/>
  <c r="H787" i="1"/>
  <c r="D787" i="1"/>
  <c r="G787" i="1" s="1"/>
  <c r="C787" i="1"/>
  <c r="D786" i="1"/>
  <c r="G786" i="1" s="1"/>
  <c r="C786" i="1"/>
  <c r="H785" i="1"/>
  <c r="D785" i="1"/>
  <c r="G785" i="1" s="1"/>
  <c r="C785" i="1"/>
  <c r="D784" i="1"/>
  <c r="C784" i="1"/>
  <c r="H783" i="1"/>
  <c r="D783" i="1"/>
  <c r="G783" i="1" s="1"/>
  <c r="C783" i="1"/>
  <c r="D782" i="1"/>
  <c r="G782" i="1" s="1"/>
  <c r="C782" i="1"/>
  <c r="H781" i="1"/>
  <c r="D781" i="1"/>
  <c r="G781" i="1" s="1"/>
  <c r="C781" i="1"/>
  <c r="D780" i="1"/>
  <c r="C780" i="1"/>
  <c r="H779" i="1"/>
  <c r="D779" i="1"/>
  <c r="G779" i="1" s="1"/>
  <c r="C779" i="1"/>
  <c r="D778" i="1"/>
  <c r="G778" i="1" s="1"/>
  <c r="C778" i="1"/>
  <c r="H777" i="1"/>
  <c r="D777" i="1"/>
  <c r="G777" i="1" s="1"/>
  <c r="C777" i="1"/>
  <c r="D776" i="1"/>
  <c r="C776" i="1"/>
  <c r="H775" i="1"/>
  <c r="D775" i="1"/>
  <c r="G775" i="1" s="1"/>
  <c r="C775" i="1"/>
  <c r="D774" i="1"/>
  <c r="G774" i="1" s="1"/>
  <c r="C774" i="1"/>
  <c r="H773" i="1"/>
  <c r="D773" i="1"/>
  <c r="G773" i="1" s="1"/>
  <c r="C773" i="1"/>
  <c r="D772" i="1"/>
  <c r="C772" i="1"/>
  <c r="H771" i="1"/>
  <c r="D771" i="1"/>
  <c r="G771" i="1" s="1"/>
  <c r="C771" i="1"/>
  <c r="D770" i="1"/>
  <c r="G770" i="1" s="1"/>
  <c r="C770" i="1"/>
  <c r="H769" i="1"/>
  <c r="D769" i="1"/>
  <c r="G769" i="1" s="1"/>
  <c r="C769" i="1"/>
  <c r="D768" i="1"/>
  <c r="C768" i="1"/>
  <c r="H767" i="1"/>
  <c r="D767" i="1"/>
  <c r="G767" i="1" s="1"/>
  <c r="C767" i="1"/>
  <c r="D766" i="1"/>
  <c r="G766" i="1" s="1"/>
  <c r="C766" i="1"/>
  <c r="H765" i="1"/>
  <c r="D765" i="1"/>
  <c r="G765" i="1" s="1"/>
  <c r="C765" i="1"/>
  <c r="D764" i="1"/>
  <c r="C764" i="1"/>
  <c r="H763" i="1"/>
  <c r="D763" i="1"/>
  <c r="G763" i="1" s="1"/>
  <c r="C763" i="1"/>
  <c r="D762" i="1"/>
  <c r="G762" i="1" s="1"/>
  <c r="C762" i="1"/>
  <c r="H761" i="1"/>
  <c r="D761" i="1"/>
  <c r="G761" i="1" s="1"/>
  <c r="C761" i="1"/>
  <c r="D760" i="1"/>
  <c r="C760" i="1"/>
  <c r="H759" i="1"/>
  <c r="D759" i="1"/>
  <c r="G759" i="1" s="1"/>
  <c r="C759" i="1"/>
  <c r="D758" i="1"/>
  <c r="G758" i="1" s="1"/>
  <c r="C758" i="1"/>
  <c r="D757" i="1"/>
  <c r="G757" i="1" s="1"/>
  <c r="C757" i="1"/>
  <c r="D756" i="1"/>
  <c r="C756" i="1"/>
  <c r="H755" i="1"/>
  <c r="D755" i="1"/>
  <c r="G755" i="1" s="1"/>
  <c r="C755" i="1"/>
  <c r="D754" i="1"/>
  <c r="G754" i="1" s="1"/>
  <c r="C754" i="1"/>
  <c r="D753" i="1"/>
  <c r="G753" i="1" s="1"/>
  <c r="C753" i="1"/>
  <c r="D752" i="1"/>
  <c r="C752" i="1"/>
  <c r="H751" i="1"/>
  <c r="D751" i="1"/>
  <c r="G751" i="1" s="1"/>
  <c r="C751" i="1"/>
  <c r="D750" i="1"/>
  <c r="G750" i="1" s="1"/>
  <c r="C750" i="1"/>
  <c r="H749" i="1"/>
  <c r="D749" i="1"/>
  <c r="G749" i="1" s="1"/>
  <c r="C749" i="1"/>
  <c r="D748" i="1"/>
  <c r="C748" i="1"/>
  <c r="H747" i="1"/>
  <c r="D747" i="1"/>
  <c r="G747" i="1" s="1"/>
  <c r="C747" i="1"/>
  <c r="D746" i="1"/>
  <c r="G746" i="1" s="1"/>
  <c r="C746" i="1"/>
  <c r="H745" i="1"/>
  <c r="D745" i="1"/>
  <c r="G745" i="1" s="1"/>
  <c r="C745" i="1"/>
  <c r="D744" i="1"/>
  <c r="C744" i="1"/>
  <c r="H743" i="1"/>
  <c r="D743" i="1"/>
  <c r="G743" i="1" s="1"/>
  <c r="C743" i="1"/>
  <c r="D742" i="1"/>
  <c r="G742" i="1" s="1"/>
  <c r="C742" i="1"/>
  <c r="H741" i="1"/>
  <c r="D741" i="1"/>
  <c r="G741" i="1" s="1"/>
  <c r="C741" i="1"/>
  <c r="D740" i="1"/>
  <c r="C740" i="1"/>
  <c r="H739" i="1"/>
  <c r="D739" i="1"/>
  <c r="G739" i="1" s="1"/>
  <c r="C739" i="1"/>
  <c r="D738" i="1"/>
  <c r="G738" i="1" s="1"/>
  <c r="C738" i="1"/>
  <c r="H737" i="1"/>
  <c r="D737" i="1"/>
  <c r="G737" i="1" s="1"/>
  <c r="C737" i="1"/>
  <c r="D736" i="1"/>
  <c r="C736" i="1"/>
  <c r="H735" i="1"/>
  <c r="D735" i="1"/>
  <c r="G735" i="1" s="1"/>
  <c r="C735" i="1"/>
  <c r="D734" i="1"/>
  <c r="G734" i="1" s="1"/>
  <c r="C734" i="1"/>
  <c r="H733" i="1"/>
  <c r="D733" i="1"/>
  <c r="G733" i="1" s="1"/>
  <c r="C733" i="1"/>
  <c r="D732" i="1"/>
  <c r="C732" i="1"/>
  <c r="H731" i="1"/>
  <c r="D731" i="1"/>
  <c r="G731" i="1" s="1"/>
  <c r="C731" i="1"/>
  <c r="D730" i="1"/>
  <c r="G730" i="1" s="1"/>
  <c r="C730" i="1"/>
  <c r="H729" i="1"/>
  <c r="D729" i="1"/>
  <c r="G729" i="1" s="1"/>
  <c r="C729" i="1"/>
  <c r="D728" i="1"/>
  <c r="C728" i="1"/>
  <c r="H727" i="1"/>
  <c r="D727" i="1"/>
  <c r="G727" i="1" s="1"/>
  <c r="C727" i="1"/>
  <c r="D726" i="1"/>
  <c r="G726" i="1" s="1"/>
  <c r="C726" i="1"/>
  <c r="H725" i="1"/>
  <c r="D725" i="1"/>
  <c r="G725" i="1" s="1"/>
  <c r="C725" i="1"/>
  <c r="D724" i="1"/>
  <c r="C724" i="1"/>
  <c r="H723" i="1"/>
  <c r="D723" i="1"/>
  <c r="G723" i="1" s="1"/>
  <c r="C723" i="1"/>
  <c r="D722" i="1"/>
  <c r="C722" i="1"/>
  <c r="H721" i="1"/>
  <c r="D721" i="1"/>
  <c r="G721" i="1" s="1"/>
  <c r="C721" i="1"/>
  <c r="D720" i="1"/>
  <c r="C720" i="1"/>
  <c r="H719" i="1"/>
  <c r="D719" i="1"/>
  <c r="G719" i="1" s="1"/>
  <c r="C719" i="1"/>
  <c r="D718" i="1"/>
  <c r="C718" i="1"/>
  <c r="H717"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H709" i="1"/>
  <c r="D709" i="1"/>
  <c r="G709" i="1" s="1"/>
  <c r="C709" i="1"/>
  <c r="D708" i="1"/>
  <c r="G708" i="1" s="1"/>
  <c r="C708" i="1"/>
  <c r="D707" i="1"/>
  <c r="G707" i="1" s="1"/>
  <c r="C707" i="1"/>
  <c r="D706" i="1"/>
  <c r="G706" i="1" s="1"/>
  <c r="C706" i="1"/>
  <c r="H705" i="1"/>
  <c r="D705" i="1"/>
  <c r="G705" i="1" s="1"/>
  <c r="C705" i="1"/>
  <c r="D704" i="1"/>
  <c r="G704" i="1" s="1"/>
  <c r="C704" i="1"/>
  <c r="D703" i="1"/>
  <c r="G703" i="1" s="1"/>
  <c r="C703" i="1"/>
  <c r="D702" i="1"/>
  <c r="G702" i="1" s="1"/>
  <c r="C702" i="1"/>
  <c r="H701" i="1"/>
  <c r="D701" i="1"/>
  <c r="G701" i="1" s="1"/>
  <c r="C701" i="1"/>
  <c r="D700" i="1"/>
  <c r="G700" i="1" s="1"/>
  <c r="C700" i="1"/>
  <c r="D699" i="1"/>
  <c r="G699" i="1" s="1"/>
  <c r="C699" i="1"/>
  <c r="D698" i="1"/>
  <c r="G698" i="1" s="1"/>
  <c r="C698" i="1"/>
  <c r="H697" i="1"/>
  <c r="D697" i="1"/>
  <c r="G697" i="1" s="1"/>
  <c r="C697" i="1"/>
  <c r="D696" i="1"/>
  <c r="G696" i="1" s="1"/>
  <c r="C696" i="1"/>
  <c r="D695" i="1"/>
  <c r="G695" i="1" s="1"/>
  <c r="C695" i="1"/>
  <c r="D694" i="1"/>
  <c r="G694" i="1" s="1"/>
  <c r="C694" i="1"/>
  <c r="H693" i="1"/>
  <c r="D693" i="1"/>
  <c r="G693" i="1" s="1"/>
  <c r="C693" i="1"/>
  <c r="D692" i="1"/>
  <c r="G692" i="1" s="1"/>
  <c r="C692" i="1"/>
  <c r="D691" i="1"/>
  <c r="G691" i="1" s="1"/>
  <c r="C691" i="1"/>
  <c r="D690" i="1"/>
  <c r="G690" i="1" s="1"/>
  <c r="C690" i="1"/>
  <c r="H689" i="1"/>
  <c r="D689" i="1"/>
  <c r="G689" i="1" s="1"/>
  <c r="C689" i="1"/>
  <c r="D688" i="1"/>
  <c r="G688" i="1" s="1"/>
  <c r="C688" i="1"/>
  <c r="D687" i="1"/>
  <c r="G687" i="1" s="1"/>
  <c r="C687" i="1"/>
  <c r="D686" i="1"/>
  <c r="G686" i="1" s="1"/>
  <c r="C686" i="1"/>
  <c r="H685" i="1"/>
  <c r="D685" i="1"/>
  <c r="G685" i="1" s="1"/>
  <c r="C685" i="1"/>
  <c r="D684" i="1"/>
  <c r="G684" i="1" s="1"/>
  <c r="C684" i="1"/>
  <c r="D683" i="1"/>
  <c r="G683" i="1" s="1"/>
  <c r="C683" i="1"/>
  <c r="D682" i="1"/>
  <c r="G682" i="1" s="1"/>
  <c r="C682" i="1"/>
  <c r="H681" i="1"/>
  <c r="D681" i="1"/>
  <c r="G681" i="1" s="1"/>
  <c r="C681" i="1"/>
  <c r="D680" i="1"/>
  <c r="G680" i="1" s="1"/>
  <c r="C680" i="1"/>
  <c r="D679" i="1"/>
  <c r="G679" i="1" s="1"/>
  <c r="C679" i="1"/>
  <c r="D678" i="1"/>
  <c r="G678" i="1" s="1"/>
  <c r="C678" i="1"/>
  <c r="H677" i="1"/>
  <c r="D677" i="1"/>
  <c r="G677" i="1" s="1"/>
  <c r="C677" i="1"/>
  <c r="D676" i="1"/>
  <c r="G676" i="1" s="1"/>
  <c r="C676" i="1"/>
  <c r="D675" i="1"/>
  <c r="G675" i="1" s="1"/>
  <c r="C675" i="1"/>
  <c r="D674" i="1"/>
  <c r="G674" i="1" s="1"/>
  <c r="C674" i="1"/>
  <c r="H673" i="1"/>
  <c r="D673" i="1"/>
  <c r="G673" i="1" s="1"/>
  <c r="C673" i="1"/>
  <c r="D672" i="1"/>
  <c r="G672" i="1" s="1"/>
  <c r="C672" i="1"/>
  <c r="D671" i="1"/>
  <c r="G671" i="1" s="1"/>
  <c r="C671" i="1"/>
  <c r="D670" i="1"/>
  <c r="G670" i="1" s="1"/>
  <c r="C670" i="1"/>
  <c r="H669" i="1"/>
  <c r="D669" i="1"/>
  <c r="G669" i="1" s="1"/>
  <c r="C669" i="1"/>
  <c r="D668" i="1"/>
  <c r="G668" i="1" s="1"/>
  <c r="C668" i="1"/>
  <c r="D667" i="1"/>
  <c r="G667" i="1" s="1"/>
  <c r="C667" i="1"/>
  <c r="D666" i="1"/>
  <c r="G666" i="1" s="1"/>
  <c r="C666" i="1"/>
  <c r="H665" i="1"/>
  <c r="D665" i="1"/>
  <c r="G665" i="1" s="1"/>
  <c r="C665" i="1"/>
  <c r="D664" i="1"/>
  <c r="G664" i="1" s="1"/>
  <c r="C664" i="1"/>
  <c r="D663" i="1"/>
  <c r="G663" i="1" s="1"/>
  <c r="C663" i="1"/>
  <c r="D662" i="1"/>
  <c r="G662" i="1" s="1"/>
  <c r="C662" i="1"/>
  <c r="H661" i="1"/>
  <c r="D661" i="1"/>
  <c r="G661" i="1" s="1"/>
  <c r="C661" i="1"/>
  <c r="D660" i="1"/>
  <c r="G660" i="1" s="1"/>
  <c r="C660" i="1"/>
  <c r="D659" i="1"/>
  <c r="G659" i="1" s="1"/>
  <c r="C659" i="1"/>
  <c r="D658" i="1"/>
  <c r="G658" i="1" s="1"/>
  <c r="C658" i="1"/>
  <c r="H657" i="1"/>
  <c r="D657" i="1"/>
  <c r="G657" i="1" s="1"/>
  <c r="C657" i="1"/>
  <c r="D656" i="1"/>
  <c r="G656" i="1" s="1"/>
  <c r="C656" i="1"/>
  <c r="D655" i="1"/>
  <c r="G655" i="1" s="1"/>
  <c r="C655" i="1"/>
  <c r="D654" i="1"/>
  <c r="G654" i="1" s="1"/>
  <c r="C654" i="1"/>
  <c r="H653" i="1"/>
  <c r="D653" i="1"/>
  <c r="G653" i="1" s="1"/>
  <c r="C653" i="1"/>
  <c r="D652" i="1"/>
  <c r="G652" i="1" s="1"/>
  <c r="C652" i="1"/>
  <c r="D651" i="1"/>
  <c r="G651" i="1" s="1"/>
  <c r="C651" i="1"/>
  <c r="D650" i="1"/>
  <c r="G650" i="1" s="1"/>
  <c r="C650" i="1"/>
  <c r="H649" i="1"/>
  <c r="D649" i="1"/>
  <c r="G649" i="1" s="1"/>
  <c r="C649" i="1"/>
  <c r="D648" i="1"/>
  <c r="G648" i="1" s="1"/>
  <c r="C648" i="1"/>
  <c r="D647" i="1"/>
  <c r="G647" i="1" s="1"/>
  <c r="C647" i="1"/>
  <c r="D646" i="1"/>
  <c r="G646" i="1" s="1"/>
  <c r="C646" i="1"/>
  <c r="D645" i="1"/>
  <c r="G645" i="1" s="1"/>
  <c r="C645" i="1"/>
  <c r="D644" i="1"/>
  <c r="G644" i="1" s="1"/>
  <c r="C644" i="1"/>
  <c r="D643" i="1"/>
  <c r="G643" i="1" s="1"/>
  <c r="C643" i="1"/>
  <c r="D642" i="1"/>
  <c r="G642" i="1" s="1"/>
  <c r="C642" i="1"/>
  <c r="H641" i="1"/>
  <c r="D641" i="1"/>
  <c r="G641" i="1" s="1"/>
  <c r="C641" i="1"/>
  <c r="D632" i="1"/>
  <c r="G632" i="1" s="1"/>
  <c r="C632" i="1"/>
  <c r="D631" i="1"/>
  <c r="G631" i="1" s="1"/>
  <c r="C631" i="1"/>
  <c r="H628" i="1"/>
  <c r="D628" i="1"/>
  <c r="G628" i="1" s="1"/>
  <c r="C628" i="1"/>
  <c r="D627" i="1"/>
  <c r="G627" i="1" s="1"/>
  <c r="C627" i="1"/>
  <c r="D626" i="1"/>
  <c r="G626" i="1" s="1"/>
  <c r="C626" i="1"/>
  <c r="H625" i="1"/>
  <c r="D625" i="1"/>
  <c r="G625" i="1" s="1"/>
  <c r="C625" i="1"/>
  <c r="H624" i="1"/>
  <c r="D624" i="1"/>
  <c r="G624" i="1" s="1"/>
  <c r="C624" i="1"/>
  <c r="D623" i="1"/>
  <c r="G623" i="1" s="1"/>
  <c r="C623" i="1"/>
  <c r="D622" i="1"/>
  <c r="G622" i="1" s="1"/>
  <c r="C622" i="1"/>
  <c r="H621" i="1"/>
  <c r="D621" i="1"/>
  <c r="G621" i="1" s="1"/>
  <c r="C621" i="1"/>
  <c r="H620" i="1"/>
  <c r="D620" i="1"/>
  <c r="G620" i="1" s="1"/>
  <c r="C620" i="1"/>
  <c r="D619" i="1"/>
  <c r="G619" i="1" s="1"/>
  <c r="C619" i="1"/>
  <c r="D618" i="1"/>
  <c r="G618" i="1" s="1"/>
  <c r="C618" i="1"/>
  <c r="H617" i="1"/>
  <c r="D617" i="1"/>
  <c r="G617" i="1" s="1"/>
  <c r="C617" i="1"/>
  <c r="H616" i="1"/>
  <c r="D616" i="1"/>
  <c r="G616" i="1" s="1"/>
  <c r="C616" i="1"/>
  <c r="D615" i="1"/>
  <c r="G615" i="1" s="1"/>
  <c r="C615" i="1"/>
  <c r="D614" i="1"/>
  <c r="G614" i="1" s="1"/>
  <c r="C614" i="1"/>
  <c r="H613" i="1"/>
  <c r="D613" i="1"/>
  <c r="G613" i="1" s="1"/>
  <c r="C613" i="1"/>
  <c r="H612" i="1"/>
  <c r="D612" i="1"/>
  <c r="G612" i="1" s="1"/>
  <c r="C612" i="1"/>
  <c r="D611" i="1"/>
  <c r="G611" i="1" s="1"/>
  <c r="C611" i="1"/>
  <c r="D610" i="1"/>
  <c r="G610" i="1" s="1"/>
  <c r="C610" i="1"/>
  <c r="H609" i="1"/>
  <c r="D609" i="1"/>
  <c r="G609" i="1" s="1"/>
  <c r="C609" i="1"/>
  <c r="H608" i="1"/>
  <c r="D608" i="1"/>
  <c r="G608" i="1" s="1"/>
  <c r="C608" i="1"/>
  <c r="D607" i="1"/>
  <c r="G607" i="1" s="1"/>
  <c r="C607" i="1"/>
  <c r="D606" i="1"/>
  <c r="G606" i="1" s="1"/>
  <c r="C606" i="1"/>
  <c r="H605" i="1"/>
  <c r="D605" i="1"/>
  <c r="G605" i="1" s="1"/>
  <c r="C605" i="1"/>
  <c r="H604" i="1"/>
  <c r="D604" i="1"/>
  <c r="G604" i="1" s="1"/>
  <c r="C604" i="1"/>
  <c r="D603" i="1"/>
  <c r="G603" i="1" s="1"/>
  <c r="C603" i="1"/>
  <c r="D602" i="1"/>
  <c r="G602" i="1" s="1"/>
  <c r="C602" i="1"/>
  <c r="H601" i="1"/>
  <c r="D601" i="1"/>
  <c r="G601" i="1" s="1"/>
  <c r="C601" i="1"/>
  <c r="H600" i="1"/>
  <c r="D600" i="1"/>
  <c r="G600" i="1" s="1"/>
  <c r="C600" i="1"/>
  <c r="D599" i="1"/>
  <c r="G599" i="1" s="1"/>
  <c r="C599" i="1"/>
  <c r="D598" i="1"/>
  <c r="G598" i="1" s="1"/>
  <c r="C598" i="1"/>
  <c r="H597" i="1"/>
  <c r="D597" i="1"/>
  <c r="G597" i="1" s="1"/>
  <c r="C597" i="1"/>
  <c r="H596" i="1"/>
  <c r="D596" i="1"/>
  <c r="G596" i="1" s="1"/>
  <c r="C596" i="1"/>
  <c r="D595" i="1"/>
  <c r="G595" i="1" s="1"/>
  <c r="C595" i="1"/>
  <c r="D594" i="1"/>
  <c r="G594" i="1" s="1"/>
  <c r="C594" i="1"/>
  <c r="H593" i="1"/>
  <c r="D593" i="1"/>
  <c r="G593" i="1" s="1"/>
  <c r="C593" i="1"/>
  <c r="H592" i="1"/>
  <c r="D592" i="1"/>
  <c r="G592" i="1" s="1"/>
  <c r="C592" i="1"/>
  <c r="D591" i="1"/>
  <c r="G591" i="1" s="1"/>
  <c r="C591" i="1"/>
  <c r="D590" i="1"/>
  <c r="G590" i="1" s="1"/>
  <c r="C590" i="1"/>
  <c r="H589" i="1"/>
  <c r="D589" i="1"/>
  <c r="G589" i="1" s="1"/>
  <c r="C589" i="1"/>
  <c r="H588" i="1"/>
  <c r="D588" i="1"/>
  <c r="G588" i="1" s="1"/>
  <c r="C588" i="1"/>
  <c r="G586" i="1"/>
  <c r="D586" i="1"/>
  <c r="H586" i="1" s="1"/>
  <c r="C586" i="1"/>
  <c r="G585" i="1"/>
  <c r="D585" i="1"/>
  <c r="H585" i="1" s="1"/>
  <c r="C585" i="1"/>
  <c r="G584" i="1"/>
  <c r="D584" i="1"/>
  <c r="H584" i="1" s="1"/>
  <c r="C584" i="1"/>
  <c r="G583" i="1"/>
  <c r="D583" i="1"/>
  <c r="H583" i="1" s="1"/>
  <c r="C583" i="1"/>
  <c r="G582" i="1"/>
  <c r="D582" i="1"/>
  <c r="H582" i="1" s="1"/>
  <c r="C582" i="1"/>
  <c r="D581" i="1"/>
  <c r="D580" i="1"/>
  <c r="G580" i="1" s="1"/>
  <c r="C580" i="1"/>
  <c r="H579" i="1"/>
  <c r="D579" i="1"/>
  <c r="G579" i="1" s="1"/>
  <c r="C579" i="1"/>
  <c r="H578" i="1"/>
  <c r="D578" i="1"/>
  <c r="G578" i="1" s="1"/>
  <c r="C578" i="1"/>
  <c r="D577" i="1"/>
  <c r="G577" i="1" s="1"/>
  <c r="C577" i="1"/>
  <c r="D576" i="1"/>
  <c r="G576" i="1" s="1"/>
  <c r="C576" i="1"/>
  <c r="H575"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D560" i="1"/>
  <c r="G560" i="1" s="1"/>
  <c r="C560" i="1"/>
  <c r="D559" i="1"/>
  <c r="G559" i="1" s="1"/>
  <c r="C559" i="1"/>
  <c r="D558" i="1"/>
  <c r="G558" i="1" s="1"/>
  <c r="C558" i="1"/>
  <c r="H557" i="1"/>
  <c r="D557" i="1"/>
  <c r="G557" i="1" s="1"/>
  <c r="C557" i="1"/>
  <c r="H556" i="1"/>
  <c r="D556" i="1"/>
  <c r="G556" i="1" s="1"/>
  <c r="C556" i="1"/>
  <c r="D555" i="1"/>
  <c r="G555" i="1" s="1"/>
  <c r="C555" i="1"/>
  <c r="D554" i="1"/>
  <c r="G554" i="1" s="1"/>
  <c r="C554" i="1"/>
  <c r="H553" i="1"/>
  <c r="D553" i="1"/>
  <c r="G553" i="1" s="1"/>
  <c r="C553" i="1"/>
  <c r="H552" i="1"/>
  <c r="D552" i="1"/>
  <c r="G552" i="1" s="1"/>
  <c r="C552" i="1"/>
  <c r="D551" i="1"/>
  <c r="G551" i="1" s="1"/>
  <c r="C551" i="1"/>
  <c r="D550" i="1"/>
  <c r="G550" i="1" s="1"/>
  <c r="C550" i="1"/>
  <c r="H549" i="1"/>
  <c r="D549" i="1"/>
  <c r="G549" i="1" s="1"/>
  <c r="C549" i="1"/>
  <c r="H548" i="1"/>
  <c r="D548" i="1"/>
  <c r="G548" i="1" s="1"/>
  <c r="C548" i="1"/>
  <c r="D547" i="1"/>
  <c r="G547" i="1" s="1"/>
  <c r="C547" i="1"/>
  <c r="D546" i="1"/>
  <c r="G546" i="1" s="1"/>
  <c r="C546" i="1"/>
  <c r="H545" i="1"/>
  <c r="D545" i="1"/>
  <c r="G545" i="1" s="1"/>
  <c r="C545" i="1"/>
  <c r="H544" i="1"/>
  <c r="D544" i="1"/>
  <c r="G544" i="1" s="1"/>
  <c r="C544" i="1"/>
  <c r="D543" i="1"/>
  <c r="G543" i="1" s="1"/>
  <c r="C543" i="1"/>
  <c r="D542" i="1"/>
  <c r="G542" i="1" s="1"/>
  <c r="C542" i="1"/>
  <c r="H541" i="1"/>
  <c r="D541" i="1"/>
  <c r="G541" i="1" s="1"/>
  <c r="C541" i="1"/>
  <c r="H540" i="1"/>
  <c r="D540" i="1"/>
  <c r="G540" i="1" s="1"/>
  <c r="C540" i="1"/>
  <c r="D539" i="1"/>
  <c r="G539" i="1" s="1"/>
  <c r="C539" i="1"/>
  <c r="D538" i="1"/>
  <c r="G538" i="1" s="1"/>
  <c r="C538" i="1"/>
  <c r="H537" i="1"/>
  <c r="D537" i="1"/>
  <c r="G537" i="1" s="1"/>
  <c r="C537" i="1"/>
  <c r="H536" i="1"/>
  <c r="D536" i="1"/>
  <c r="G536" i="1" s="1"/>
  <c r="C536" i="1"/>
  <c r="D535" i="1"/>
  <c r="G535" i="1" s="1"/>
  <c r="C535" i="1"/>
  <c r="D534" i="1"/>
  <c r="G534" i="1" s="1"/>
  <c r="C534" i="1"/>
  <c r="H533" i="1"/>
  <c r="D533" i="1"/>
  <c r="G533" i="1" s="1"/>
  <c r="C533" i="1"/>
  <c r="H532" i="1"/>
  <c r="D532" i="1"/>
  <c r="G532" i="1" s="1"/>
  <c r="C532" i="1"/>
  <c r="D531" i="1"/>
  <c r="G531" i="1" s="1"/>
  <c r="C531" i="1"/>
  <c r="D530" i="1"/>
  <c r="G530" i="1" s="1"/>
  <c r="C530" i="1"/>
  <c r="H529" i="1"/>
  <c r="D529" i="1"/>
  <c r="G529" i="1" s="1"/>
  <c r="C529" i="1"/>
  <c r="H528" i="1"/>
  <c r="D528" i="1"/>
  <c r="G528" i="1" s="1"/>
  <c r="C528" i="1"/>
  <c r="D527" i="1"/>
  <c r="G527" i="1" s="1"/>
  <c r="C527" i="1"/>
  <c r="D526" i="1"/>
  <c r="G526" i="1" s="1"/>
  <c r="C526" i="1"/>
  <c r="H525" i="1"/>
  <c r="D525" i="1"/>
  <c r="G525" i="1" s="1"/>
  <c r="C525" i="1"/>
  <c r="H524" i="1"/>
  <c r="D524" i="1"/>
  <c r="G524" i="1" s="1"/>
  <c r="C524" i="1"/>
  <c r="D523" i="1"/>
  <c r="D521" i="1"/>
  <c r="G521" i="1" s="1"/>
  <c r="C521" i="1"/>
  <c r="D520" i="1"/>
  <c r="G520" i="1" s="1"/>
  <c r="C520" i="1"/>
  <c r="H519" i="1"/>
  <c r="D519" i="1"/>
  <c r="G519" i="1" s="1"/>
  <c r="C519" i="1"/>
  <c r="H518" i="1"/>
  <c r="D518" i="1"/>
  <c r="G518" i="1" s="1"/>
  <c r="C518" i="1"/>
  <c r="D517" i="1"/>
  <c r="G517" i="1" s="1"/>
  <c r="C517" i="1"/>
  <c r="D516" i="1"/>
  <c r="G516" i="1" s="1"/>
  <c r="C516" i="1"/>
  <c r="H515" i="1"/>
  <c r="D515" i="1"/>
  <c r="G515" i="1" s="1"/>
  <c r="C515" i="1"/>
  <c r="H514" i="1"/>
  <c r="D514" i="1"/>
  <c r="G514" i="1" s="1"/>
  <c r="C514" i="1"/>
  <c r="D513" i="1"/>
  <c r="G513" i="1" s="1"/>
  <c r="C513" i="1"/>
  <c r="D512" i="1"/>
  <c r="G512" i="1" s="1"/>
  <c r="C512" i="1"/>
  <c r="H511" i="1"/>
  <c r="D511" i="1"/>
  <c r="G511" i="1" s="1"/>
  <c r="C511" i="1"/>
  <c r="H510" i="1"/>
  <c r="D510" i="1"/>
  <c r="G510" i="1" s="1"/>
  <c r="C510" i="1"/>
  <c r="D509" i="1"/>
  <c r="G509" i="1" s="1"/>
  <c r="C509" i="1"/>
  <c r="D508" i="1"/>
  <c r="G508" i="1" s="1"/>
  <c r="C508" i="1"/>
  <c r="H507" i="1"/>
  <c r="D507" i="1"/>
  <c r="G507" i="1" s="1"/>
  <c r="C507" i="1"/>
  <c r="H506" i="1"/>
  <c r="D506" i="1"/>
  <c r="G506" i="1" s="1"/>
  <c r="C506" i="1"/>
  <c r="D505" i="1"/>
  <c r="G505" i="1" s="1"/>
  <c r="C505" i="1"/>
  <c r="D504" i="1"/>
  <c r="G504" i="1" s="1"/>
  <c r="C504" i="1"/>
  <c r="H503" i="1"/>
  <c r="D503" i="1"/>
  <c r="G503" i="1" s="1"/>
  <c r="C503" i="1"/>
  <c r="H502" i="1"/>
  <c r="D502" i="1"/>
  <c r="G502" i="1" s="1"/>
  <c r="C502" i="1"/>
  <c r="D501" i="1"/>
  <c r="G501" i="1" s="1"/>
  <c r="C501" i="1"/>
  <c r="D500" i="1"/>
  <c r="G500" i="1" s="1"/>
  <c r="C500" i="1"/>
  <c r="H499" i="1"/>
  <c r="D499" i="1"/>
  <c r="G499" i="1" s="1"/>
  <c r="C499" i="1"/>
  <c r="H498" i="1"/>
  <c r="D498" i="1"/>
  <c r="G498" i="1" s="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C412" i="1"/>
  <c r="C411" i="1"/>
  <c r="D406" i="1"/>
  <c r="H406" i="1" s="1"/>
  <c r="C406" i="1"/>
  <c r="D405" i="1"/>
  <c r="H405" i="1" s="1"/>
  <c r="C405" i="1"/>
  <c r="D404" i="1"/>
  <c r="H404" i="1" s="1"/>
  <c r="C404" i="1"/>
  <c r="H401" i="1"/>
  <c r="G401" i="1"/>
  <c r="D401" i="1"/>
  <c r="C401" i="1"/>
  <c r="D400" i="1"/>
  <c r="H400" i="1" s="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D389" i="1"/>
  <c r="H389" i="1" s="1"/>
  <c r="C389" i="1"/>
  <c r="H388" i="1"/>
  <c r="G388" i="1"/>
  <c r="D388" i="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G376" i="1"/>
  <c r="D376" i="1"/>
  <c r="H376" i="1" s="1"/>
  <c r="C376" i="1"/>
  <c r="H375" i="1"/>
  <c r="G375" i="1"/>
  <c r="D375" i="1"/>
  <c r="C375" i="1"/>
  <c r="H374" i="1"/>
  <c r="G374" i="1"/>
  <c r="D374" i="1"/>
  <c r="C374" i="1"/>
  <c r="G373" i="1"/>
  <c r="D373" i="1"/>
  <c r="H373" i="1" s="1"/>
  <c r="C373" i="1"/>
  <c r="H372" i="1"/>
  <c r="G372" i="1"/>
  <c r="D372" i="1"/>
  <c r="C372" i="1"/>
  <c r="G371" i="1"/>
  <c r="D371" i="1"/>
  <c r="H371" i="1" s="1"/>
  <c r="C371" i="1"/>
  <c r="H370" i="1"/>
  <c r="G370" i="1"/>
  <c r="D370" i="1"/>
  <c r="C370" i="1"/>
  <c r="H369" i="1"/>
  <c r="G369" i="1"/>
  <c r="D369" i="1"/>
  <c r="C369" i="1"/>
  <c r="D368" i="1"/>
  <c r="H368" i="1" s="1"/>
  <c r="C368" i="1"/>
  <c r="H367" i="1"/>
  <c r="G367" i="1"/>
  <c r="D367" i="1"/>
  <c r="C367" i="1"/>
  <c r="H366" i="1"/>
  <c r="G366" i="1"/>
  <c r="D366" i="1"/>
  <c r="C366" i="1"/>
  <c r="G365" i="1"/>
  <c r="D365" i="1"/>
  <c r="H365" i="1" s="1"/>
  <c r="C365" i="1"/>
  <c r="D364" i="1"/>
  <c r="H364" i="1" s="1"/>
  <c r="C364" i="1"/>
  <c r="G363" i="1"/>
  <c r="D363" i="1"/>
  <c r="H363" i="1" s="1"/>
  <c r="C363" i="1"/>
  <c r="H362" i="1"/>
  <c r="D362" i="1"/>
  <c r="G362" i="1" s="1"/>
  <c r="C362" i="1"/>
  <c r="H361" i="1"/>
  <c r="G361" i="1"/>
  <c r="D361" i="1"/>
  <c r="C361" i="1"/>
  <c r="H360" i="1"/>
  <c r="G360" i="1"/>
  <c r="D360" i="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D257" i="1"/>
  <c r="G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H235" i="1"/>
  <c r="G235" i="1"/>
  <c r="D235" i="1"/>
  <c r="C235" i="1"/>
  <c r="H234" i="1"/>
  <c r="G234" i="1"/>
  <c r="D234" i="1"/>
  <c r="C234" i="1"/>
  <c r="D233" i="1"/>
  <c r="G233" i="1" s="1"/>
  <c r="C233" i="1"/>
  <c r="D232" i="1"/>
  <c r="H232" i="1" s="1"/>
  <c r="C232" i="1"/>
  <c r="H231" i="1"/>
  <c r="G231" i="1"/>
  <c r="D231" i="1"/>
  <c r="C231" i="1"/>
  <c r="H230" i="1"/>
  <c r="G230" i="1"/>
  <c r="D230" i="1"/>
  <c r="C230" i="1"/>
  <c r="H229" i="1"/>
  <c r="G229" i="1"/>
  <c r="D229" i="1"/>
  <c r="C229" i="1"/>
  <c r="G228" i="1"/>
  <c r="D228" i="1"/>
  <c r="H228" i="1" s="1"/>
  <c r="C228" i="1"/>
  <c r="G227"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D218" i="1"/>
  <c r="G218" i="1" s="1"/>
  <c r="C218" i="1"/>
  <c r="H217" i="1"/>
  <c r="G217" i="1"/>
  <c r="D217" i="1"/>
  <c r="C217" i="1"/>
  <c r="H216" i="1"/>
  <c r="G216" i="1"/>
  <c r="D216" i="1"/>
  <c r="C216" i="1"/>
  <c r="H215" i="1"/>
  <c r="D215" i="1"/>
  <c r="G215" i="1" s="1"/>
  <c r="C215" i="1"/>
  <c r="H214" i="1"/>
  <c r="G214" i="1"/>
  <c r="D214" i="1"/>
  <c r="C214" i="1"/>
  <c r="H213" i="1"/>
  <c r="G213" i="1"/>
  <c r="D213" i="1"/>
  <c r="C213" i="1"/>
  <c r="H212" i="1"/>
  <c r="G212" i="1"/>
  <c r="D212" i="1"/>
  <c r="C212" i="1"/>
  <c r="C211" i="1"/>
  <c r="D210" i="1"/>
  <c r="H210" i="1" s="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G191" i="1"/>
  <c r="D191" i="1"/>
  <c r="H191" i="1" s="1"/>
  <c r="C191" i="1"/>
  <c r="H190" i="1"/>
  <c r="G190" i="1"/>
  <c r="D190" i="1"/>
  <c r="C190" i="1"/>
  <c r="G189" i="1"/>
  <c r="D189" i="1"/>
  <c r="H189" i="1" s="1"/>
  <c r="C189" i="1"/>
  <c r="G188" i="1"/>
  <c r="D188" i="1"/>
  <c r="H188" i="1" s="1"/>
  <c r="C188" i="1"/>
  <c r="D187" i="1"/>
  <c r="G187" i="1" s="1"/>
  <c r="C187" i="1"/>
  <c r="H186" i="1"/>
  <c r="D186" i="1"/>
  <c r="G186" i="1" s="1"/>
  <c r="C186" i="1"/>
  <c r="H185" i="1"/>
  <c r="D185" i="1"/>
  <c r="G185" i="1" s="1"/>
  <c r="C185" i="1"/>
  <c r="D184" i="1"/>
  <c r="G184" i="1" s="1"/>
  <c r="C184" i="1"/>
  <c r="H183" i="1"/>
  <c r="G183" i="1"/>
  <c r="D183" i="1"/>
  <c r="C183" i="1"/>
  <c r="H182" i="1"/>
  <c r="G182" i="1"/>
  <c r="D182" i="1"/>
  <c r="C182" i="1"/>
  <c r="D181" i="1"/>
  <c r="H181" i="1" s="1"/>
  <c r="C181" i="1"/>
  <c r="D180" i="1"/>
  <c r="H180" i="1" s="1"/>
  <c r="C180" i="1"/>
  <c r="H179" i="1"/>
  <c r="G179" i="1"/>
  <c r="D179" i="1"/>
  <c r="C179" i="1"/>
  <c r="H178" i="1"/>
  <c r="G178" i="1"/>
  <c r="D178" i="1"/>
  <c r="C178" i="1"/>
  <c r="D177" i="1"/>
  <c r="G177" i="1" s="1"/>
  <c r="C177" i="1"/>
  <c r="D176" i="1"/>
  <c r="G176" i="1" s="1"/>
  <c r="C176" i="1"/>
  <c r="D175" i="1"/>
  <c r="G175" i="1" s="1"/>
  <c r="C175" i="1"/>
  <c r="D174" i="1"/>
  <c r="G174" i="1" s="1"/>
  <c r="C174" i="1"/>
  <c r="D173" i="1"/>
  <c r="H173" i="1" s="1"/>
  <c r="C173" i="1"/>
  <c r="G172" i="1"/>
  <c r="D172" i="1"/>
  <c r="H172" i="1" s="1"/>
  <c r="C172" i="1"/>
  <c r="H171" i="1"/>
  <c r="G171" i="1"/>
  <c r="D171" i="1"/>
  <c r="C171" i="1"/>
  <c r="D170" i="1"/>
  <c r="G170" i="1" s="1"/>
  <c r="C170" i="1"/>
  <c r="D169" i="1"/>
  <c r="G169" i="1" s="1"/>
  <c r="C169" i="1"/>
  <c r="G168" i="1"/>
  <c r="D168" i="1"/>
  <c r="H168" i="1" s="1"/>
  <c r="C168" i="1"/>
  <c r="H167" i="1"/>
  <c r="G167" i="1"/>
  <c r="D167" i="1"/>
  <c r="C167" i="1"/>
  <c r="D166" i="1"/>
  <c r="H166" i="1" s="1"/>
  <c r="C166" i="1"/>
  <c r="D165" i="1"/>
  <c r="H165" i="1" s="1"/>
  <c r="C165" i="1"/>
  <c r="D164" i="1"/>
  <c r="H164" i="1" s="1"/>
  <c r="C164" i="1"/>
  <c r="D163" i="1"/>
  <c r="H163" i="1" s="1"/>
  <c r="C163" i="1"/>
  <c r="H162" i="1"/>
  <c r="D162" i="1"/>
  <c r="G162" i="1" s="1"/>
  <c r="C162" i="1"/>
  <c r="D161" i="1"/>
  <c r="H161" i="1" s="1"/>
  <c r="C161" i="1"/>
  <c r="D160" i="1"/>
  <c r="H160" i="1" s="1"/>
  <c r="C160" i="1"/>
  <c r="H158" i="1"/>
  <c r="G158" i="1"/>
  <c r="D158" i="1"/>
  <c r="C158" i="1"/>
  <c r="D157" i="1"/>
  <c r="H157" i="1" s="1"/>
  <c r="C157" i="1"/>
  <c r="H156" i="1"/>
  <c r="G156" i="1"/>
  <c r="D156" i="1"/>
  <c r="C156" i="1"/>
  <c r="D155" i="1"/>
  <c r="H155" i="1" s="1"/>
  <c r="C155" i="1"/>
  <c r="H154" i="1"/>
  <c r="D154" i="1"/>
  <c r="G154" i="1" s="1"/>
  <c r="C154" i="1"/>
  <c r="H153" i="1"/>
  <c r="G153" i="1"/>
  <c r="D153" i="1"/>
  <c r="C153" i="1"/>
  <c r="H152" i="1"/>
  <c r="G152" i="1"/>
  <c r="D152" i="1"/>
  <c r="C152" i="1"/>
  <c r="H151" i="1"/>
  <c r="G151" i="1"/>
  <c r="D151" i="1"/>
  <c r="C151" i="1"/>
  <c r="G150" i="1"/>
  <c r="D150" i="1"/>
  <c r="H150" i="1" s="1"/>
  <c r="C150" i="1"/>
  <c r="H149" i="1"/>
  <c r="G149" i="1"/>
  <c r="D149" i="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D111" i="1"/>
  <c r="G111" i="1" s="1"/>
  <c r="C111" i="1"/>
  <c r="D110" i="1"/>
  <c r="H110" i="1" s="1"/>
  <c r="C110" i="1"/>
  <c r="H109" i="1"/>
  <c r="G109" i="1"/>
  <c r="D109" i="1"/>
  <c r="C109" i="1"/>
  <c r="D108" i="1"/>
  <c r="H108" i="1" s="1"/>
  <c r="C108" i="1"/>
  <c r="H107" i="1"/>
  <c r="G107" i="1"/>
  <c r="D107" i="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G93" i="1"/>
  <c r="D93" i="1"/>
  <c r="H93" i="1" s="1"/>
  <c r="C93" i="1"/>
  <c r="H92" i="1"/>
  <c r="G92" i="1"/>
  <c r="D92" i="1"/>
  <c r="C92" i="1"/>
  <c r="H91" i="1"/>
  <c r="G91" i="1"/>
  <c r="D91" i="1"/>
  <c r="C91" i="1"/>
  <c r="G90" i="1"/>
  <c r="D90" i="1"/>
  <c r="H90" i="1" s="1"/>
  <c r="C90" i="1"/>
  <c r="D89" i="1"/>
  <c r="H89" i="1" s="1"/>
  <c r="C89" i="1"/>
  <c r="D88" i="1"/>
  <c r="H88" i="1" s="1"/>
  <c r="C88" i="1"/>
  <c r="D87" i="1"/>
  <c r="H87" i="1" s="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G72" i="1"/>
  <c r="D72" i="1"/>
  <c r="H72" i="1" s="1"/>
  <c r="C72" i="1"/>
  <c r="G71"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G62" i="1"/>
  <c r="D62" i="1"/>
  <c r="H62" i="1" s="1"/>
  <c r="C62" i="1"/>
  <c r="G61" i="1"/>
  <c r="D61" i="1"/>
  <c r="H61" i="1" s="1"/>
  <c r="C61" i="1"/>
  <c r="H60" i="1"/>
  <c r="G60" i="1"/>
  <c r="D60" i="1"/>
  <c r="C60" i="1"/>
  <c r="D59" i="1"/>
  <c r="H59" i="1" s="1"/>
  <c r="C59" i="1"/>
  <c r="D58" i="1"/>
  <c r="G58" i="1" s="1"/>
  <c r="C58" i="1"/>
  <c r="H57" i="1"/>
  <c r="D57" i="1"/>
  <c r="G57" i="1" s="1"/>
  <c r="C57" i="1"/>
  <c r="D56" i="1"/>
  <c r="G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G25" i="1" s="1"/>
  <c r="C25" i="1"/>
  <c r="H24" i="1"/>
  <c r="G24" i="1"/>
  <c r="D24" i="1"/>
  <c r="C24" i="1"/>
  <c r="D23" i="1"/>
  <c r="H23" i="1" s="1"/>
  <c r="C23" i="1"/>
  <c r="H22" i="1"/>
  <c r="G22" i="1"/>
  <c r="D22" i="1"/>
  <c r="C22" i="1"/>
  <c r="H21" i="1"/>
  <c r="G21" i="1"/>
  <c r="D21" i="1"/>
  <c r="C21" i="1"/>
  <c r="D20" i="1"/>
  <c r="H20" i="1" s="1"/>
  <c r="C20" i="1"/>
  <c r="G19"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D9" i="1"/>
  <c r="H9" i="1" s="1"/>
  <c r="C9" i="1"/>
  <c r="D8" i="1"/>
  <c r="G8" i="1" s="1"/>
  <c r="C8" i="1"/>
  <c r="H7" i="1"/>
  <c r="G7" i="1"/>
  <c r="D7" i="1"/>
  <c r="C7" i="1"/>
  <c r="D6" i="1"/>
  <c r="H6" i="1" s="1"/>
  <c r="C6" i="1"/>
  <c r="D5" i="1"/>
  <c r="H5" i="1" s="1"/>
  <c r="C5" i="1"/>
  <c r="D4" i="1"/>
  <c r="G4" i="1" s="1"/>
  <c r="C4" i="1"/>
  <c r="G237" i="1" l="1"/>
  <c r="G236" i="1"/>
  <c r="G1427" i="1"/>
  <c r="H1424" i="1"/>
  <c r="G1424" i="1"/>
  <c r="E129" i="6"/>
  <c r="F129" i="6" s="1"/>
  <c r="G1400" i="1"/>
  <c r="G1405" i="1"/>
  <c r="G1403" i="1"/>
  <c r="F28" i="6"/>
  <c r="G1416" i="1"/>
  <c r="E114" i="6"/>
  <c r="D1408" i="1" s="1"/>
  <c r="G1418" i="1"/>
  <c r="F118" i="6"/>
  <c r="G1401" i="1"/>
  <c r="G1375" i="1"/>
  <c r="G1371" i="1"/>
  <c r="G1370" i="1"/>
  <c r="G1334" i="1"/>
  <c r="E13" i="6"/>
  <c r="F6" i="6"/>
  <c r="E300" i="9"/>
  <c r="B300" i="9" s="1"/>
  <c r="E297" i="9"/>
  <c r="B297" i="9" s="1"/>
  <c r="G1128" i="1"/>
  <c r="G1130" i="1"/>
  <c r="H1132" i="1"/>
  <c r="G1127" i="1"/>
  <c r="G1129" i="1"/>
  <c r="H1131" i="1"/>
  <c r="H1129" i="1"/>
  <c r="H1130" i="1"/>
  <c r="G1131" i="1"/>
  <c r="G1132" i="1"/>
  <c r="G1135" i="1"/>
  <c r="F149" i="5"/>
  <c r="G1141" i="1"/>
  <c r="E295" i="9"/>
  <c r="B295" i="9" s="1"/>
  <c r="E286" i="9"/>
  <c r="B286" i="9" s="1"/>
  <c r="E33" i="9"/>
  <c r="B33" i="9" s="1"/>
  <c r="E299" i="9"/>
  <c r="B299" i="9" s="1"/>
  <c r="E302" i="9"/>
  <c r="H1140" i="1"/>
  <c r="H1139" i="1"/>
  <c r="E288" i="9"/>
  <c r="B288" i="9" s="1"/>
  <c r="G1133" i="1"/>
  <c r="H1127" i="1"/>
  <c r="G1126" i="1"/>
  <c r="G1054" i="1"/>
  <c r="E245" i="5"/>
  <c r="D1222" i="1" s="1"/>
  <c r="G1006" i="1"/>
  <c r="G1243" i="1"/>
  <c r="G1238" i="1"/>
  <c r="G1264" i="1"/>
  <c r="G1244" i="1"/>
  <c r="G1241" i="1"/>
  <c r="F250" i="5"/>
  <c r="E237" i="5"/>
  <c r="G1163" i="1"/>
  <c r="G1160" i="1"/>
  <c r="H1156" i="1"/>
  <c r="H1141" i="1"/>
  <c r="G1137" i="1"/>
  <c r="H1136" i="1"/>
  <c r="G1113" i="1"/>
  <c r="G1117" i="1"/>
  <c r="E134" i="5"/>
  <c r="D1112" i="1" s="1"/>
  <c r="F69" i="5"/>
  <c r="D1047" i="1"/>
  <c r="G1047" i="1" s="1"/>
  <c r="H1047" i="1"/>
  <c r="H1035" i="1"/>
  <c r="F56" i="5"/>
  <c r="G1030" i="1"/>
  <c r="G1022" i="1"/>
  <c r="H1023" i="1"/>
  <c r="F45" i="5"/>
  <c r="H1007" i="1"/>
  <c r="E12" i="5"/>
  <c r="D990" i="1" s="1"/>
  <c r="G998" i="1"/>
  <c r="H995" i="1"/>
  <c r="H991" i="1"/>
  <c r="F8" i="5"/>
  <c r="G986" i="1"/>
  <c r="E273" i="9"/>
  <c r="B273" i="9" s="1"/>
  <c r="H412" i="1"/>
  <c r="H288" i="1"/>
  <c r="H411" i="1"/>
  <c r="E68" i="9"/>
  <c r="B68" i="9" s="1"/>
  <c r="H821" i="1"/>
  <c r="H757" i="1"/>
  <c r="H753" i="1"/>
  <c r="E46" i="9"/>
  <c r="B46" i="9" s="1"/>
  <c r="F219" i="9"/>
  <c r="B219" i="9" s="1"/>
  <c r="H713" i="1"/>
  <c r="E27" i="9"/>
  <c r="B27" i="9" s="1"/>
  <c r="E22" i="9"/>
  <c r="B22" i="9" s="1"/>
  <c r="H645" i="1"/>
  <c r="G400" i="1"/>
  <c r="G397" i="1"/>
  <c r="G398" i="1"/>
  <c r="F402" i="4"/>
  <c r="H386" i="1"/>
  <c r="G389" i="1"/>
  <c r="G368" i="1"/>
  <c r="G364" i="1"/>
  <c r="F369" i="4"/>
  <c r="G307" i="1"/>
  <c r="G308" i="1"/>
  <c r="G289" i="1"/>
  <c r="E644" i="4"/>
  <c r="D638" i="1" s="1"/>
  <c r="G288" i="1"/>
  <c r="E263" i="4"/>
  <c r="D259" i="1" s="1"/>
  <c r="E69" i="9"/>
  <c r="B69" i="9" s="1"/>
  <c r="G255" i="1"/>
  <c r="G256" i="1"/>
  <c r="F259" i="4"/>
  <c r="H236" i="1"/>
  <c r="H237" i="1"/>
  <c r="F240" i="4"/>
  <c r="H233" i="1"/>
  <c r="G232" i="1"/>
  <c r="E58" i="9"/>
  <c r="B58" i="9" s="1"/>
  <c r="E215" i="4"/>
  <c r="G210" i="1"/>
  <c r="B225" i="9"/>
  <c r="F210" i="4"/>
  <c r="G209" i="1"/>
  <c r="G206" i="1"/>
  <c r="G207" i="1"/>
  <c r="H184" i="1"/>
  <c r="H187" i="1"/>
  <c r="F223" i="9"/>
  <c r="B223" i="9" s="1"/>
  <c r="G181" i="1"/>
  <c r="G180" i="1"/>
  <c r="B220" i="9"/>
  <c r="H177" i="1"/>
  <c r="G173" i="1"/>
  <c r="H176" i="1"/>
  <c r="H175" i="1"/>
  <c r="H174" i="1"/>
  <c r="F177" i="4"/>
  <c r="H170" i="1"/>
  <c r="H169" i="1"/>
  <c r="G165" i="1"/>
  <c r="G166" i="1"/>
  <c r="G164" i="1"/>
  <c r="G163" i="1"/>
  <c r="E41" i="9"/>
  <c r="B41" i="9" s="1"/>
  <c r="G160" i="1"/>
  <c r="G161" i="1"/>
  <c r="H148" i="1"/>
  <c r="G148" i="1"/>
  <c r="G155" i="1"/>
  <c r="G157" i="1"/>
  <c r="F159" i="4"/>
  <c r="G135" i="1"/>
  <c r="G146" i="1"/>
  <c r="G116" i="1"/>
  <c r="G118" i="1"/>
  <c r="E38" i="9"/>
  <c r="B38" i="9" s="1"/>
  <c r="G113" i="1"/>
  <c r="H111" i="1"/>
  <c r="G108" i="1"/>
  <c r="G110" i="1"/>
  <c r="E106" i="4"/>
  <c r="D102" i="1" s="1"/>
  <c r="G103" i="1"/>
  <c r="G105" i="1"/>
  <c r="G89" i="1"/>
  <c r="G87" i="1"/>
  <c r="G88" i="1"/>
  <c r="G82" i="1"/>
  <c r="G79" i="1"/>
  <c r="G81" i="1"/>
  <c r="E34" i="9"/>
  <c r="B34" i="9" s="1"/>
  <c r="H58" i="1"/>
  <c r="G59" i="1"/>
  <c r="H56" i="1"/>
  <c r="F59" i="4"/>
  <c r="E26" i="9"/>
  <c r="B26" i="9" s="1"/>
  <c r="G55" i="1"/>
  <c r="H25" i="1"/>
  <c r="G27" i="1"/>
  <c r="E7" i="4"/>
  <c r="D3" i="1" s="1"/>
  <c r="G23" i="1"/>
  <c r="G20" i="1"/>
  <c r="H11" i="1"/>
  <c r="G9" i="1"/>
  <c r="H8" i="1"/>
  <c r="G6" i="1"/>
  <c r="H4" i="1"/>
  <c r="G5" i="1"/>
  <c r="F215" i="9"/>
  <c r="B215" i="9" s="1"/>
  <c r="F217" i="9"/>
  <c r="B217" i="9" s="1"/>
  <c r="E293" i="9"/>
  <c r="B293" i="9" s="1"/>
  <c r="E32" i="9"/>
  <c r="B32" i="9" s="1"/>
  <c r="E285" i="9"/>
  <c r="B285" i="9" s="1"/>
  <c r="E292" i="9"/>
  <c r="B292" i="9" s="1"/>
  <c r="G1437" i="1"/>
  <c r="H1438" i="1"/>
  <c r="H1437" i="1"/>
  <c r="C1576" i="1"/>
  <c r="G1509" i="1"/>
  <c r="G1507" i="1"/>
  <c r="G1489" i="1"/>
  <c r="G1481" i="1"/>
  <c r="G1485" i="1"/>
  <c r="H1499" i="1"/>
  <c r="G1499" i="1"/>
  <c r="H1501" i="1"/>
  <c r="G991" i="1"/>
  <c r="G995" i="1"/>
  <c r="G1023" i="1"/>
  <c r="G1004" i="1"/>
  <c r="G1000" i="1"/>
  <c r="D12" i="5"/>
  <c r="C990" i="1" s="1"/>
  <c r="F19" i="5"/>
  <c r="F13" i="5"/>
  <c r="H915" i="1"/>
  <c r="G915" i="1"/>
  <c r="H931" i="1"/>
  <c r="G931" i="1"/>
  <c r="G404" i="1"/>
  <c r="G405" i="1"/>
  <c r="G406" i="1"/>
  <c r="G411" i="1"/>
  <c r="G412" i="1"/>
  <c r="G413" i="1"/>
  <c r="G467" i="1"/>
  <c r="G468" i="1"/>
  <c r="G469" i="1"/>
  <c r="G470" i="1"/>
  <c r="G471" i="1"/>
  <c r="G472" i="1"/>
  <c r="G473" i="1"/>
  <c r="G474" i="1"/>
  <c r="G475" i="1"/>
  <c r="G476" i="1"/>
  <c r="G477" i="1"/>
  <c r="H501" i="1"/>
  <c r="H505" i="1"/>
  <c r="H509" i="1"/>
  <c r="H513" i="1"/>
  <c r="H517" i="1"/>
  <c r="H521" i="1"/>
  <c r="H527" i="1"/>
  <c r="H531" i="1"/>
  <c r="H535" i="1"/>
  <c r="H539" i="1"/>
  <c r="H543" i="1"/>
  <c r="H547" i="1"/>
  <c r="H551" i="1"/>
  <c r="H555" i="1"/>
  <c r="H559" i="1"/>
  <c r="H577" i="1"/>
  <c r="H591" i="1"/>
  <c r="H595" i="1"/>
  <c r="H599" i="1"/>
  <c r="H603" i="1"/>
  <c r="H607" i="1"/>
  <c r="H611" i="1"/>
  <c r="H615" i="1"/>
  <c r="H619" i="1"/>
  <c r="H623" i="1"/>
  <c r="H627" i="1"/>
  <c r="H632" i="1"/>
  <c r="H644" i="1"/>
  <c r="H648" i="1"/>
  <c r="H652" i="1"/>
  <c r="H656" i="1"/>
  <c r="H660" i="1"/>
  <c r="H664" i="1"/>
  <c r="H668" i="1"/>
  <c r="H672" i="1"/>
  <c r="H676" i="1"/>
  <c r="H680" i="1"/>
  <c r="H684" i="1"/>
  <c r="H688" i="1"/>
  <c r="H692" i="1"/>
  <c r="H696" i="1"/>
  <c r="H700" i="1"/>
  <c r="H704" i="1"/>
  <c r="H708" i="1"/>
  <c r="H712" i="1"/>
  <c r="H716" i="1"/>
  <c r="G724" i="1"/>
  <c r="H724" i="1"/>
  <c r="G732" i="1"/>
  <c r="H732" i="1"/>
  <c r="G740" i="1"/>
  <c r="H740" i="1"/>
  <c r="G748" i="1"/>
  <c r="H748" i="1"/>
  <c r="G756" i="1"/>
  <c r="H756" i="1"/>
  <c r="G764" i="1"/>
  <c r="H764" i="1"/>
  <c r="G772" i="1"/>
  <c r="H772" i="1"/>
  <c r="G780" i="1"/>
  <c r="H780" i="1"/>
  <c r="G788" i="1"/>
  <c r="H788" i="1"/>
  <c r="G796" i="1"/>
  <c r="H796" i="1"/>
  <c r="G804" i="1"/>
  <c r="H804" i="1"/>
  <c r="G812" i="1"/>
  <c r="H812" i="1"/>
  <c r="G820" i="1"/>
  <c r="H820" i="1"/>
  <c r="G828" i="1"/>
  <c r="H828" i="1"/>
  <c r="G836" i="1"/>
  <c r="H836" i="1"/>
  <c r="G844" i="1"/>
  <c r="H844" i="1"/>
  <c r="G852" i="1"/>
  <c r="H852" i="1"/>
  <c r="G860" i="1"/>
  <c r="H860" i="1"/>
  <c r="G868" i="1"/>
  <c r="H868" i="1"/>
  <c r="G876" i="1"/>
  <c r="H876" i="1"/>
  <c r="G884" i="1"/>
  <c r="H884" i="1"/>
  <c r="G892" i="1"/>
  <c r="H892" i="1"/>
  <c r="G900" i="1"/>
  <c r="H900" i="1"/>
  <c r="H1422" i="1"/>
  <c r="G1422" i="1"/>
  <c r="G722" i="1"/>
  <c r="H722" i="1"/>
  <c r="H947" i="1"/>
  <c r="G947" i="1"/>
  <c r="H963" i="1"/>
  <c r="G963" i="1"/>
  <c r="H981" i="1"/>
  <c r="G981" i="1"/>
  <c r="G454" i="1"/>
  <c r="G455" i="1"/>
  <c r="G456" i="1"/>
  <c r="G457" i="1"/>
  <c r="G458" i="1"/>
  <c r="G459" i="1"/>
  <c r="G460" i="1"/>
  <c r="G461" i="1"/>
  <c r="G462" i="1"/>
  <c r="G463" i="1"/>
  <c r="G464" i="1"/>
  <c r="G465" i="1"/>
  <c r="H500" i="1"/>
  <c r="H504" i="1"/>
  <c r="H508" i="1"/>
  <c r="H512" i="1"/>
  <c r="H516" i="1"/>
  <c r="H520" i="1"/>
  <c r="H526" i="1"/>
  <c r="H530" i="1"/>
  <c r="H534" i="1"/>
  <c r="H538" i="1"/>
  <c r="H542" i="1"/>
  <c r="H546" i="1"/>
  <c r="H550" i="1"/>
  <c r="H554" i="1"/>
  <c r="H558" i="1"/>
  <c r="H576" i="1"/>
  <c r="H580" i="1"/>
  <c r="H590" i="1"/>
  <c r="H594" i="1"/>
  <c r="H598" i="1"/>
  <c r="H602" i="1"/>
  <c r="H606" i="1"/>
  <c r="H610" i="1"/>
  <c r="H614" i="1"/>
  <c r="H618" i="1"/>
  <c r="H622" i="1"/>
  <c r="H626" i="1"/>
  <c r="H631" i="1"/>
  <c r="H643" i="1"/>
  <c r="H647" i="1"/>
  <c r="H651" i="1"/>
  <c r="H655" i="1"/>
  <c r="H659" i="1"/>
  <c r="H663" i="1"/>
  <c r="H667" i="1"/>
  <c r="H671" i="1"/>
  <c r="H675" i="1"/>
  <c r="H679" i="1"/>
  <c r="H683" i="1"/>
  <c r="H687" i="1"/>
  <c r="H691" i="1"/>
  <c r="H695" i="1"/>
  <c r="H699" i="1"/>
  <c r="H703" i="1"/>
  <c r="H707" i="1"/>
  <c r="H711" i="1"/>
  <c r="H715" i="1"/>
  <c r="G718" i="1"/>
  <c r="H718" i="1"/>
  <c r="H923" i="1"/>
  <c r="G923" i="1"/>
  <c r="H939" i="1"/>
  <c r="G939" i="1"/>
  <c r="H955" i="1"/>
  <c r="G955" i="1"/>
  <c r="H971" i="1"/>
  <c r="G971" i="1"/>
  <c r="H1231" i="1"/>
  <c r="G1231" i="1"/>
  <c r="H1476" i="1"/>
  <c r="G1476" i="1"/>
  <c r="I1476" i="1" s="1"/>
  <c r="J1476" i="1"/>
  <c r="H642" i="1"/>
  <c r="H646" i="1"/>
  <c r="H650" i="1"/>
  <c r="H654" i="1"/>
  <c r="H658" i="1"/>
  <c r="H662" i="1"/>
  <c r="H666" i="1"/>
  <c r="H670" i="1"/>
  <c r="H674" i="1"/>
  <c r="H678" i="1"/>
  <c r="H682" i="1"/>
  <c r="H686" i="1"/>
  <c r="H690" i="1"/>
  <c r="H694" i="1"/>
  <c r="H698" i="1"/>
  <c r="H702" i="1"/>
  <c r="H706" i="1"/>
  <c r="H710" i="1"/>
  <c r="H714" i="1"/>
  <c r="G720" i="1"/>
  <c r="H720" i="1"/>
  <c r="G728" i="1"/>
  <c r="H728" i="1"/>
  <c r="G736" i="1"/>
  <c r="H736" i="1"/>
  <c r="G744" i="1"/>
  <c r="H744" i="1"/>
  <c r="G752" i="1"/>
  <c r="H752" i="1"/>
  <c r="G760" i="1"/>
  <c r="H760" i="1"/>
  <c r="G768" i="1"/>
  <c r="H768" i="1"/>
  <c r="G776" i="1"/>
  <c r="H776" i="1"/>
  <c r="G784" i="1"/>
  <c r="H784" i="1"/>
  <c r="G792" i="1"/>
  <c r="H792" i="1"/>
  <c r="G800" i="1"/>
  <c r="H800" i="1"/>
  <c r="G808" i="1"/>
  <c r="H808" i="1"/>
  <c r="G816" i="1"/>
  <c r="H816" i="1"/>
  <c r="G824" i="1"/>
  <c r="H824" i="1"/>
  <c r="G832" i="1"/>
  <c r="H832" i="1"/>
  <c r="G840" i="1"/>
  <c r="H840" i="1"/>
  <c r="G848" i="1"/>
  <c r="H848" i="1"/>
  <c r="G856" i="1"/>
  <c r="H856" i="1"/>
  <c r="G864" i="1"/>
  <c r="H864" i="1"/>
  <c r="G872" i="1"/>
  <c r="H872" i="1"/>
  <c r="G880" i="1"/>
  <c r="H880" i="1"/>
  <c r="G888" i="1"/>
  <c r="H888" i="1"/>
  <c r="G896" i="1"/>
  <c r="H896" i="1"/>
  <c r="G904" i="1"/>
  <c r="H904" i="1"/>
  <c r="H989" i="1"/>
  <c r="G989" i="1"/>
  <c r="H1005" i="1"/>
  <c r="G1005" i="1"/>
  <c r="H1021" i="1"/>
  <c r="G1021" i="1"/>
  <c r="H1037" i="1"/>
  <c r="G1037" i="1"/>
  <c r="H1057" i="1"/>
  <c r="G1057" i="1"/>
  <c r="H1077" i="1"/>
  <c r="G1077" i="1"/>
  <c r="H1093" i="1"/>
  <c r="G1093" i="1"/>
  <c r="H1097" i="1"/>
  <c r="G1097" i="1"/>
  <c r="H1218" i="1"/>
  <c r="G1218" i="1"/>
  <c r="F587" i="4"/>
  <c r="D580" i="4"/>
  <c r="C581" i="1"/>
  <c r="H993" i="1"/>
  <c r="G993" i="1"/>
  <c r="H1009" i="1"/>
  <c r="G1009" i="1"/>
  <c r="H1025" i="1"/>
  <c r="G1025" i="1"/>
  <c r="H1041" i="1"/>
  <c r="G1041" i="1"/>
  <c r="H1061" i="1"/>
  <c r="G1061" i="1"/>
  <c r="H1081" i="1"/>
  <c r="G1081" i="1"/>
  <c r="H1102" i="1"/>
  <c r="G1102" i="1"/>
  <c r="H1110" i="1"/>
  <c r="G1110" i="1"/>
  <c r="H1174" i="1"/>
  <c r="G1174" i="1"/>
  <c r="H1333" i="1"/>
  <c r="G1333" i="1"/>
  <c r="H1413" i="1"/>
  <c r="G1413" i="1"/>
  <c r="H1434" i="1"/>
  <c r="G1434" i="1"/>
  <c r="E50" i="4"/>
  <c r="D46" i="1" s="1"/>
  <c r="F65" i="4"/>
  <c r="F422" i="4"/>
  <c r="D421" i="4"/>
  <c r="H997" i="1"/>
  <c r="G997" i="1"/>
  <c r="H1013" i="1"/>
  <c r="G1013" i="1"/>
  <c r="H1029" i="1"/>
  <c r="G1029" i="1"/>
  <c r="H1045" i="1"/>
  <c r="G1045" i="1"/>
  <c r="H1049" i="1"/>
  <c r="G1049" i="1"/>
  <c r="H1069" i="1"/>
  <c r="G1069" i="1"/>
  <c r="H1085" i="1"/>
  <c r="G1085" i="1"/>
  <c r="H1217" i="1"/>
  <c r="G1217" i="1"/>
  <c r="H1227" i="1"/>
  <c r="G1227" i="1"/>
  <c r="H1406" i="1"/>
  <c r="G1406" i="1"/>
  <c r="H1425" i="1"/>
  <c r="G1425" i="1"/>
  <c r="G1440" i="1"/>
  <c r="J1440" i="1"/>
  <c r="H1440" i="1"/>
  <c r="G1442" i="1"/>
  <c r="J1442" i="1"/>
  <c r="H1442" i="1"/>
  <c r="G1444" i="1"/>
  <c r="I1444" i="1" s="1"/>
  <c r="J1444" i="1"/>
  <c r="H1444" i="1"/>
  <c r="H1483" i="1"/>
  <c r="G1483" i="1"/>
  <c r="H1488" i="1"/>
  <c r="G1488" i="1"/>
  <c r="F39" i="6"/>
  <c r="E35" i="6"/>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G909" i="1"/>
  <c r="G917" i="1"/>
  <c r="G925" i="1"/>
  <c r="G933" i="1"/>
  <c r="G941" i="1"/>
  <c r="G949" i="1"/>
  <c r="G957" i="1"/>
  <c r="G965" i="1"/>
  <c r="G973" i="1"/>
  <c r="H977" i="1"/>
  <c r="G977" i="1"/>
  <c r="G994" i="1"/>
  <c r="H1001" i="1"/>
  <c r="G1001" i="1"/>
  <c r="G1010" i="1"/>
  <c r="H1017" i="1"/>
  <c r="G1017" i="1"/>
  <c r="G1026" i="1"/>
  <c r="H1033" i="1"/>
  <c r="G1033" i="1"/>
  <c r="G1042" i="1"/>
  <c r="H1053" i="1"/>
  <c r="G1053" i="1"/>
  <c r="G1062" i="1"/>
  <c r="G1066" i="1"/>
  <c r="H1073" i="1"/>
  <c r="G1073" i="1"/>
  <c r="G1082" i="1"/>
  <c r="H1089" i="1"/>
  <c r="G1089" i="1"/>
  <c r="H1106" i="1"/>
  <c r="G1106" i="1"/>
  <c r="H1170" i="1"/>
  <c r="G1170"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H1044" i="1"/>
  <c r="H1048" i="1"/>
  <c r="H1052" i="1"/>
  <c r="H1056" i="1"/>
  <c r="H1060" i="1"/>
  <c r="H1064" i="1"/>
  <c r="H1068" i="1"/>
  <c r="H1072" i="1"/>
  <c r="H1076" i="1"/>
  <c r="H1080" i="1"/>
  <c r="H1084" i="1"/>
  <c r="H1088" i="1"/>
  <c r="H1092" i="1"/>
  <c r="H1100" i="1"/>
  <c r="H1301" i="1"/>
  <c r="G1301" i="1"/>
  <c r="H1303" i="1"/>
  <c r="G1303" i="1"/>
  <c r="H1305" i="1"/>
  <c r="G1305" i="1"/>
  <c r="H1309" i="1"/>
  <c r="G1309" i="1"/>
  <c r="H1311" i="1"/>
  <c r="G1311" i="1"/>
  <c r="H1313" i="1"/>
  <c r="G1313" i="1"/>
  <c r="H1315" i="1"/>
  <c r="G1315" i="1"/>
  <c r="H1317" i="1"/>
  <c r="G1317" i="1"/>
  <c r="H1319" i="1"/>
  <c r="G1319" i="1"/>
  <c r="H1321" i="1"/>
  <c r="G1321" i="1"/>
  <c r="H1323" i="1"/>
  <c r="G1323" i="1"/>
  <c r="H1325" i="1"/>
  <c r="G1325" i="1"/>
  <c r="H1327" i="1"/>
  <c r="G1327" i="1"/>
  <c r="H1378" i="1"/>
  <c r="G1378" i="1"/>
  <c r="H1380" i="1"/>
  <c r="G1380" i="1"/>
  <c r="H1382" i="1"/>
  <c r="G1382" i="1"/>
  <c r="H1402" i="1"/>
  <c r="G1402" i="1"/>
  <c r="H1409" i="1"/>
  <c r="G1409" i="1"/>
  <c r="J1452" i="1"/>
  <c r="J1458" i="1"/>
  <c r="J1467" i="1"/>
  <c r="H1484" i="1"/>
  <c r="G1484" i="1"/>
  <c r="H1495" i="1"/>
  <c r="G1495" i="1"/>
  <c r="H1528" i="1"/>
  <c r="G1528" i="1"/>
  <c r="H1536" i="1"/>
  <c r="G1536" i="1"/>
  <c r="H1544" i="1"/>
  <c r="G1544" i="1"/>
  <c r="H1567" i="1"/>
  <c r="G1567" i="1"/>
  <c r="H1575" i="1"/>
  <c r="G1575" i="1"/>
  <c r="F8" i="4"/>
  <c r="D7" i="4"/>
  <c r="F164" i="4"/>
  <c r="D163" i="4"/>
  <c r="E421" i="4"/>
  <c r="I27" i="3"/>
  <c r="D1423" i="1"/>
  <c r="H1421" i="1"/>
  <c r="G1421" i="1"/>
  <c r="H1433" i="1"/>
  <c r="G1433" i="1"/>
  <c r="H1470" i="1"/>
  <c r="G1470" i="1"/>
  <c r="H1480" i="1"/>
  <c r="G1480" i="1"/>
  <c r="H1491" i="1"/>
  <c r="G1491" i="1"/>
  <c r="H1500" i="1"/>
  <c r="G1500" i="1"/>
  <c r="H1508" i="1"/>
  <c r="G1508" i="1"/>
  <c r="H1516" i="1"/>
  <c r="G1516" i="1"/>
  <c r="G1526" i="1"/>
  <c r="H1526" i="1"/>
  <c r="G1534" i="1"/>
  <c r="H1534" i="1"/>
  <c r="G1542" i="1"/>
  <c r="H1542" i="1"/>
  <c r="F312" i="4"/>
  <c r="D311" i="4"/>
  <c r="H289" i="9"/>
  <c r="E289" i="9" s="1"/>
  <c r="B289" i="9" s="1"/>
  <c r="E87" i="5"/>
  <c r="D1065" i="1" s="1"/>
  <c r="H1065" i="1" s="1"/>
  <c r="G309" i="9"/>
  <c r="E309" i="9" s="1"/>
  <c r="B309" i="9" s="1"/>
  <c r="F190" i="5"/>
  <c r="C1167" i="1"/>
  <c r="F82" i="6"/>
  <c r="C1376" i="1"/>
  <c r="F89" i="6"/>
  <c r="C1383" i="1"/>
  <c r="H910" i="1"/>
  <c r="H914" i="1"/>
  <c r="H918" i="1"/>
  <c r="H922" i="1"/>
  <c r="H926" i="1"/>
  <c r="H930" i="1"/>
  <c r="H934" i="1"/>
  <c r="H938" i="1"/>
  <c r="H942" i="1"/>
  <c r="H946" i="1"/>
  <c r="H950" i="1"/>
  <c r="H954" i="1"/>
  <c r="H958" i="1"/>
  <c r="H962" i="1"/>
  <c r="H966" i="1"/>
  <c r="H970"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G1104" i="1"/>
  <c r="G1108" i="1"/>
  <c r="G1172" i="1"/>
  <c r="G1225" i="1"/>
  <c r="G1229" i="1"/>
  <c r="G1233"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1" i="1"/>
  <c r="G1335" i="1"/>
  <c r="H1377" i="1"/>
  <c r="G1377" i="1"/>
  <c r="H1379" i="1"/>
  <c r="G1379" i="1"/>
  <c r="H1381" i="1"/>
  <c r="G1381" i="1"/>
  <c r="G1407" i="1"/>
  <c r="G1414" i="1"/>
  <c r="H1417" i="1"/>
  <c r="G1417" i="1"/>
  <c r="G1426" i="1"/>
  <c r="H1429" i="1"/>
  <c r="G1429" i="1"/>
  <c r="H1439" i="1"/>
  <c r="J1439" i="1"/>
  <c r="G1439" i="1"/>
  <c r="H1441" i="1"/>
  <c r="J1441" i="1"/>
  <c r="G1441" i="1"/>
  <c r="H1443" i="1"/>
  <c r="J1443" i="1"/>
  <c r="G1443" i="1"/>
  <c r="H1445" i="1"/>
  <c r="G1445" i="1"/>
  <c r="J1448" i="1"/>
  <c r="J1463" i="1"/>
  <c r="J1473" i="1"/>
  <c r="H1478" i="1"/>
  <c r="G1478" i="1"/>
  <c r="H1487" i="1"/>
  <c r="G1487" i="1"/>
  <c r="H1492" i="1"/>
  <c r="G1492" i="1"/>
  <c r="F397" i="4"/>
  <c r="D396" i="4"/>
  <c r="F75" i="6"/>
  <c r="D1369" i="1"/>
  <c r="G1506" i="1"/>
  <c r="H1506" i="1"/>
  <c r="G1514" i="1"/>
  <c r="H1514" i="1"/>
  <c r="H1531" i="1"/>
  <c r="G1531" i="1"/>
  <c r="H1539" i="1"/>
  <c r="G1539" i="1"/>
  <c r="H1572" i="1"/>
  <c r="G1572" i="1"/>
  <c r="H1580" i="1"/>
  <c r="G1580" i="1"/>
  <c r="E82" i="4"/>
  <c r="D78" i="1" s="1"/>
  <c r="F112" i="4"/>
  <c r="D263" i="4"/>
  <c r="F268" i="4"/>
  <c r="F473" i="4"/>
  <c r="D472" i="4"/>
  <c r="F568" i="4"/>
  <c r="D567" i="4"/>
  <c r="F119" i="5"/>
  <c r="D118" i="5"/>
  <c r="G307" i="9"/>
  <c r="F177" i="5"/>
  <c r="C1154" i="1"/>
  <c r="F180" i="5"/>
  <c r="C1157" i="1"/>
  <c r="F191" i="5"/>
  <c r="C1168" i="1"/>
  <c r="F198" i="5"/>
  <c r="C1175" i="1"/>
  <c r="F239" i="5"/>
  <c r="D238" i="5"/>
  <c r="C1216" i="1"/>
  <c r="F242" i="5"/>
  <c r="C1219" i="1"/>
  <c r="F258" i="5"/>
  <c r="C1235" i="1"/>
  <c r="F43" i="6"/>
  <c r="D35" i="6"/>
  <c r="C1337" i="1"/>
  <c r="F66" i="6"/>
  <c r="C1360" i="1"/>
  <c r="F90" i="6"/>
  <c r="C1384" i="1"/>
  <c r="F99" i="6"/>
  <c r="C1393" i="1"/>
  <c r="D22" i="7"/>
  <c r="C1454" i="1"/>
  <c r="H1446" i="1"/>
  <c r="G1446" i="1"/>
  <c r="H1448" i="1"/>
  <c r="G1448" i="1"/>
  <c r="I1448" i="1" s="1"/>
  <c r="H1450" i="1"/>
  <c r="G1450" i="1"/>
  <c r="H1452" i="1"/>
  <c r="G1452" i="1"/>
  <c r="I1452" i="1" s="1"/>
  <c r="H1456" i="1"/>
  <c r="G1456" i="1"/>
  <c r="H1458" i="1"/>
  <c r="G1458" i="1"/>
  <c r="I1458" i="1" s="1"/>
  <c r="H1460" i="1"/>
  <c r="G1460" i="1"/>
  <c r="H1463" i="1"/>
  <c r="G1463" i="1"/>
  <c r="I1463" i="1" s="1"/>
  <c r="H1465" i="1"/>
  <c r="G1465" i="1"/>
  <c r="H1467" i="1"/>
  <c r="G1467" i="1"/>
  <c r="I1467" i="1" s="1"/>
  <c r="H1469" i="1"/>
  <c r="G1469" i="1"/>
  <c r="H1471" i="1"/>
  <c r="G1471" i="1"/>
  <c r="I1471" i="1" s="1"/>
  <c r="H1473" i="1"/>
  <c r="G1473" i="1"/>
  <c r="H1475" i="1"/>
  <c r="G1475" i="1"/>
  <c r="I1477" i="1"/>
  <c r="I1479" i="1"/>
  <c r="G1498" i="1"/>
  <c r="H1498" i="1"/>
  <c r="H1503" i="1"/>
  <c r="G1503" i="1"/>
  <c r="H1511" i="1"/>
  <c r="G1511" i="1"/>
  <c r="G1570" i="1"/>
  <c r="H1570" i="1"/>
  <c r="G1578" i="1"/>
  <c r="H1578" i="1"/>
  <c r="F51" i="4"/>
  <c r="D50" i="4"/>
  <c r="H21" i="9"/>
  <c r="G21" i="9"/>
  <c r="F152" i="4"/>
  <c r="F225" i="4"/>
  <c r="D224" i="4"/>
  <c r="F253" i="4"/>
  <c r="D252" i="4"/>
  <c r="D644" i="4"/>
  <c r="F417" i="4"/>
  <c r="H143" i="9"/>
  <c r="E143" i="9" s="1"/>
  <c r="B143" i="9" s="1"/>
  <c r="E593" i="4"/>
  <c r="D587" i="1" s="1"/>
  <c r="F246" i="5"/>
  <c r="D245" i="5"/>
  <c r="C1223" i="1"/>
  <c r="F259" i="5"/>
  <c r="C1236" i="1"/>
  <c r="D141" i="6"/>
  <c r="C1299" i="1"/>
  <c r="H24" i="3"/>
  <c r="E22" i="7"/>
  <c r="E5" i="7" s="1"/>
  <c r="D1454" i="1"/>
  <c r="F83" i="4"/>
  <c r="D82" i="4"/>
  <c r="F107" i="4"/>
  <c r="D106" i="4"/>
  <c r="F139" i="4"/>
  <c r="E163" i="4"/>
  <c r="D159" i="1" s="1"/>
  <c r="E224" i="4"/>
  <c r="D220" i="1" s="1"/>
  <c r="F351" i="4"/>
  <c r="E363" i="4"/>
  <c r="D358" i="1" s="1"/>
  <c r="E484" i="4"/>
  <c r="D478" i="1" s="1"/>
  <c r="F535" i="4"/>
  <c r="D529" i="4"/>
  <c r="E643" i="4"/>
  <c r="D637" i="1" s="1"/>
  <c r="F78" i="5"/>
  <c r="H307" i="9"/>
  <c r="E176" i="5"/>
  <c r="D5" i="7"/>
  <c r="D49" i="8"/>
  <c r="C1525" i="1"/>
  <c r="G1523" i="1"/>
  <c r="H1546" i="1"/>
  <c r="G1551" i="1"/>
  <c r="H1554" i="1"/>
  <c r="G1559" i="1"/>
  <c r="H1562" i="1"/>
  <c r="D124" i="4"/>
  <c r="D196" i="4"/>
  <c r="F231" i="4"/>
  <c r="E311" i="4"/>
  <c r="D306" i="1" s="1"/>
  <c r="F364" i="4"/>
  <c r="D363" i="4"/>
  <c r="D643" i="4"/>
  <c r="F416" i="4"/>
  <c r="D459" i="4"/>
  <c r="F466" i="4"/>
  <c r="F485" i="4"/>
  <c r="D484" i="4"/>
  <c r="F599" i="4"/>
  <c r="D593" i="4"/>
  <c r="D134" i="5"/>
  <c r="H290" i="9"/>
  <c r="E290" i="9" s="1"/>
  <c r="B290" i="9" s="1"/>
  <c r="E146" i="5"/>
  <c r="D1124" i="1" s="1"/>
  <c r="F164" i="5"/>
  <c r="F224" i="5"/>
  <c r="D206" i="5"/>
  <c r="E5" i="6"/>
  <c r="D114" i="6"/>
  <c r="D42" i="8"/>
  <c r="D146"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E166" i="9" s="1"/>
  <c r="B166" i="9" s="1"/>
  <c r="H165" i="9"/>
  <c r="G190" i="9"/>
  <c r="E190" i="9" s="1"/>
  <c r="B190" i="9" s="1"/>
  <c r="G165" i="9"/>
  <c r="G164" i="9"/>
  <c r="E164" i="9" s="1"/>
  <c r="B164" i="9" s="1"/>
  <c r="G163" i="9"/>
  <c r="E163" i="9" s="1"/>
  <c r="B163" i="9" s="1"/>
  <c r="G162" i="9"/>
  <c r="E162" i="9" s="1"/>
  <c r="B162" i="9" s="1"/>
  <c r="G161" i="9"/>
  <c r="E161" i="9" s="1"/>
  <c r="B161" i="9" s="1"/>
  <c r="G191" i="9"/>
  <c r="E191" i="9" s="1"/>
  <c r="B191" i="9" s="1"/>
  <c r="B42" i="9"/>
  <c r="B50" i="9"/>
  <c r="B66" i="9"/>
  <c r="B74" i="9"/>
  <c r="B82" i="9"/>
  <c r="B90" i="9"/>
  <c r="B102" i="9"/>
  <c r="B129" i="9"/>
  <c r="B137" i="9"/>
  <c r="B149" i="9"/>
  <c r="B157" i="9"/>
  <c r="E97" i="9"/>
  <c r="B97" i="9" s="1"/>
  <c r="E105" i="9"/>
  <c r="B105" i="9" s="1"/>
  <c r="E109" i="9"/>
  <c r="B109" i="9" s="1"/>
  <c r="E113" i="9"/>
  <c r="B113" i="9" s="1"/>
  <c r="E117" i="9"/>
  <c r="B117" i="9" s="1"/>
  <c r="E121" i="9"/>
  <c r="B121" i="9" s="1"/>
  <c r="E125" i="9"/>
  <c r="B125" i="9" s="1"/>
  <c r="B133" i="9"/>
  <c r="B141" i="9"/>
  <c r="F277" i="9"/>
  <c r="F218" i="9"/>
  <c r="B218" i="9" s="1"/>
  <c r="F226" i="9"/>
  <c r="B226" i="9" s="1"/>
  <c r="F234" i="9"/>
  <c r="B234" i="9" s="1"/>
  <c r="F242" i="9"/>
  <c r="B242" i="9" s="1"/>
  <c r="F250" i="9"/>
  <c r="B250" i="9" s="1"/>
  <c r="F258" i="9"/>
  <c r="B258" i="9" s="1"/>
  <c r="B263" i="9"/>
  <c r="F266" i="9"/>
  <c r="B266" i="9" s="1"/>
  <c r="B271" i="9"/>
  <c r="B221" i="9"/>
  <c r="B229" i="9"/>
  <c r="B237" i="9"/>
  <c r="B245" i="9"/>
  <c r="B253" i="9"/>
  <c r="B294" i="9"/>
  <c r="B302" i="9"/>
  <c r="E308" i="9"/>
  <c r="B308" i="9" s="1"/>
  <c r="F214" i="9"/>
  <c r="B214" i="9" s="1"/>
  <c r="F222" i="9"/>
  <c r="B222" i="9" s="1"/>
  <c r="F230" i="9"/>
  <c r="B230" i="9" s="1"/>
  <c r="F238" i="9"/>
  <c r="B238" i="9" s="1"/>
  <c r="F246" i="9"/>
  <c r="B246" i="9" s="1"/>
  <c r="F254" i="9"/>
  <c r="B254" i="9" s="1"/>
  <c r="B259" i="9"/>
  <c r="F262" i="9"/>
  <c r="B262" i="9" s="1"/>
  <c r="B267" i="9"/>
  <c r="F270" i="9"/>
  <c r="B270" i="9" s="1"/>
  <c r="B281" i="9"/>
  <c r="F13" i="6" l="1"/>
  <c r="D1307" i="1"/>
  <c r="I23" i="3"/>
  <c r="D1214" i="1"/>
  <c r="E307" i="9"/>
  <c r="B307" i="9" s="1"/>
  <c r="E68" i="5"/>
  <c r="D1046" i="1" s="1"/>
  <c r="G990" i="1"/>
  <c r="E7" i="5"/>
  <c r="D985" i="1" s="1"/>
  <c r="F213" i="9"/>
  <c r="B213" i="9" s="1"/>
  <c r="E21" i="9"/>
  <c r="E350" i="4"/>
  <c r="F215" i="4"/>
  <c r="D211" i="1"/>
  <c r="E6" i="4"/>
  <c r="D2" i="1" s="1"/>
  <c r="I1439" i="1"/>
  <c r="H1576" i="1"/>
  <c r="G1576" i="1"/>
  <c r="F12" i="5"/>
  <c r="H990" i="1"/>
  <c r="D7" i="5"/>
  <c r="I29" i="3"/>
  <c r="D1436" i="1"/>
  <c r="I34" i="3"/>
  <c r="C1517" i="1"/>
  <c r="G310" i="9"/>
  <c r="E310" i="9" s="1"/>
  <c r="B310" i="9" s="1"/>
  <c r="F206" i="5"/>
  <c r="C1183" i="1"/>
  <c r="D176" i="5"/>
  <c r="G1393" i="1"/>
  <c r="H1393" i="1"/>
  <c r="G1175" i="1"/>
  <c r="H1175" i="1"/>
  <c r="F311" i="4"/>
  <c r="D298" i="4"/>
  <c r="C306" i="1"/>
  <c r="H19" i="9"/>
  <c r="E19" i="9" s="1"/>
  <c r="B19" i="9" s="1"/>
  <c r="E165" i="9"/>
  <c r="B165" i="9" s="1"/>
  <c r="B192" i="9"/>
  <c r="F134" i="5"/>
  <c r="C1112" i="1"/>
  <c r="F593" i="4"/>
  <c r="C587" i="1"/>
  <c r="F363" i="4"/>
  <c r="D350" i="4"/>
  <c r="C358" i="1"/>
  <c r="F196" i="4"/>
  <c r="C192" i="1"/>
  <c r="G315" i="9"/>
  <c r="E315" i="9" s="1"/>
  <c r="C1436" i="1"/>
  <c r="H29" i="3"/>
  <c r="C1222" i="1"/>
  <c r="F245" i="5"/>
  <c r="F224" i="4"/>
  <c r="C220" i="1"/>
  <c r="B21" i="9"/>
  <c r="H1235" i="1"/>
  <c r="G1235" i="1"/>
  <c r="H1216" i="1"/>
  <c r="G1216" i="1"/>
  <c r="F118" i="5"/>
  <c r="C1096" i="1"/>
  <c r="F472" i="4"/>
  <c r="C466" i="1"/>
  <c r="F263" i="4"/>
  <c r="C259" i="1"/>
  <c r="F396" i="4"/>
  <c r="C391" i="1"/>
  <c r="I1441" i="1"/>
  <c r="H1383" i="1"/>
  <c r="G1383" i="1"/>
  <c r="G1167" i="1"/>
  <c r="H1167" i="1"/>
  <c r="F163" i="4"/>
  <c r="C159" i="1"/>
  <c r="I1440" i="1"/>
  <c r="E528" i="4"/>
  <c r="G312" i="9"/>
  <c r="E312" i="9" s="1"/>
  <c r="C1435" i="1"/>
  <c r="H28" i="3"/>
  <c r="F114" i="6"/>
  <c r="C1408" i="1"/>
  <c r="H27" i="3"/>
  <c r="D68" i="5"/>
  <c r="D6" i="5" s="1"/>
  <c r="F459" i="4"/>
  <c r="C453" i="1"/>
  <c r="F124" i="4"/>
  <c r="C120" i="1"/>
  <c r="G1525" i="1"/>
  <c r="H1525" i="1"/>
  <c r="E175" i="5"/>
  <c r="D1152" i="1" s="1"/>
  <c r="I22" i="3"/>
  <c r="D1153" i="1"/>
  <c r="D528" i="4"/>
  <c r="F529" i="4"/>
  <c r="C523" i="1"/>
  <c r="F106" i="4"/>
  <c r="C102" i="1"/>
  <c r="G1236" i="1"/>
  <c r="H1236" i="1"/>
  <c r="F644" i="4"/>
  <c r="C638" i="1"/>
  <c r="H1454" i="1"/>
  <c r="G1454" i="1"/>
  <c r="H1384" i="1"/>
  <c r="G1384" i="1"/>
  <c r="H1337" i="1"/>
  <c r="G1337" i="1"/>
  <c r="F238" i="5"/>
  <c r="D237" i="5"/>
  <c r="C1215" i="1"/>
  <c r="H1168" i="1"/>
  <c r="G1168" i="1"/>
  <c r="G1154" i="1"/>
  <c r="H1154" i="1"/>
  <c r="G1369" i="1"/>
  <c r="H1369" i="1"/>
  <c r="I1443" i="1"/>
  <c r="E151" i="4"/>
  <c r="I1442" i="1"/>
  <c r="G1065" i="1"/>
  <c r="F421" i="4"/>
  <c r="D420" i="4"/>
  <c r="C415" i="1"/>
  <c r="H581" i="1"/>
  <c r="G581" i="1"/>
  <c r="H20" i="3"/>
  <c r="F643" i="4"/>
  <c r="C637" i="1"/>
  <c r="F82" i="4"/>
  <c r="C78" i="1"/>
  <c r="I30" i="3"/>
  <c r="D1453" i="1"/>
  <c r="H1223" i="1"/>
  <c r="G1223" i="1"/>
  <c r="G1360" i="1"/>
  <c r="H1360" i="1"/>
  <c r="H1157" i="1"/>
  <c r="G1157" i="1"/>
  <c r="E412" i="4"/>
  <c r="D345" i="1"/>
  <c r="F146" i="5"/>
  <c r="C1124" i="1"/>
  <c r="I24" i="3"/>
  <c r="E141" i="6"/>
  <c r="G317" i="9" s="1"/>
  <c r="E317" i="9" s="1"/>
  <c r="D1299" i="1"/>
  <c r="G1299" i="1" s="1"/>
  <c r="F484" i="4"/>
  <c r="C478" i="1"/>
  <c r="C1524" i="1"/>
  <c r="D43" i="8"/>
  <c r="K1450" i="9" s="1"/>
  <c r="F5" i="6"/>
  <c r="F252" i="4"/>
  <c r="C248" i="1"/>
  <c r="D151" i="4"/>
  <c r="F50" i="4"/>
  <c r="C46" i="1"/>
  <c r="I1473" i="1"/>
  <c r="I1465" i="1"/>
  <c r="I1460" i="1"/>
  <c r="I1456" i="1"/>
  <c r="I1450" i="1"/>
  <c r="I1446" i="1"/>
  <c r="H30" i="3"/>
  <c r="C1453" i="1"/>
  <c r="C1329" i="1"/>
  <c r="H25" i="3"/>
  <c r="F35" i="6"/>
  <c r="H1219" i="1"/>
  <c r="G1219" i="1"/>
  <c r="F567" i="4"/>
  <c r="C561" i="1"/>
  <c r="E298" i="4"/>
  <c r="I1478" i="1"/>
  <c r="H1376" i="1"/>
  <c r="G1376" i="1"/>
  <c r="H1423" i="1"/>
  <c r="G1423" i="1"/>
  <c r="E420" i="4"/>
  <c r="D415" i="1"/>
  <c r="F7" i="4"/>
  <c r="D6" i="4"/>
  <c r="C3" i="1"/>
  <c r="I25" i="3"/>
  <c r="D1329" i="1"/>
  <c r="F580" i="4"/>
  <c r="C574" i="1"/>
  <c r="G1307" i="1" l="1"/>
  <c r="H1307" i="1"/>
  <c r="I21" i="3"/>
  <c r="F7" i="5"/>
  <c r="I20" i="3"/>
  <c r="E6" i="5"/>
  <c r="D984" i="1" s="1"/>
  <c r="H211" i="1"/>
  <c r="G211" i="1"/>
  <c r="I16" i="3"/>
  <c r="C985" i="1"/>
  <c r="E316" i="9"/>
  <c r="B317" i="9"/>
  <c r="B312" i="9"/>
  <c r="G259" i="1"/>
  <c r="H259" i="1"/>
  <c r="H1096" i="1"/>
  <c r="G1096" i="1"/>
  <c r="H220" i="1"/>
  <c r="G220" i="1"/>
  <c r="G587" i="1"/>
  <c r="H587" i="1"/>
  <c r="F298" i="4"/>
  <c r="D407" i="4"/>
  <c r="C293" i="1"/>
  <c r="G313" i="9"/>
  <c r="E313" i="9" s="1"/>
  <c r="B313" i="9" s="1"/>
  <c r="H1524" i="1"/>
  <c r="G1524" i="1"/>
  <c r="G78" i="1"/>
  <c r="H78" i="1"/>
  <c r="C1214" i="1"/>
  <c r="F237" i="5"/>
  <c r="H23" i="3"/>
  <c r="E407" i="4"/>
  <c r="D402" i="1" s="1"/>
  <c r="D293" i="1"/>
  <c r="G1453" i="1"/>
  <c r="H1453" i="1"/>
  <c r="G46" i="1"/>
  <c r="H46" i="1"/>
  <c r="G478" i="1"/>
  <c r="H478" i="1"/>
  <c r="E408" i="4"/>
  <c r="D403" i="1" s="1"/>
  <c r="H1299" i="1"/>
  <c r="G523" i="1"/>
  <c r="H523" i="1"/>
  <c r="H120" i="1"/>
  <c r="G120" i="1"/>
  <c r="F68" i="5"/>
  <c r="H21" i="3"/>
  <c r="C1046" i="1"/>
  <c r="F141" i="6"/>
  <c r="E636" i="4"/>
  <c r="D630" i="1" s="1"/>
  <c r="D522" i="1"/>
  <c r="H1436" i="1"/>
  <c r="G1436" i="1"/>
  <c r="G358" i="1"/>
  <c r="H358" i="1"/>
  <c r="H1329" i="1"/>
  <c r="G1329" i="1"/>
  <c r="G248" i="1"/>
  <c r="H248" i="1"/>
  <c r="G638" i="1"/>
  <c r="H638" i="1"/>
  <c r="H561" i="1"/>
  <c r="G561" i="1"/>
  <c r="H1124" i="1"/>
  <c r="G1124" i="1"/>
  <c r="E639" i="4"/>
  <c r="D407" i="1"/>
  <c r="H637" i="1"/>
  <c r="G637" i="1"/>
  <c r="C984" i="1"/>
  <c r="G415" i="1"/>
  <c r="H415" i="1"/>
  <c r="G391" i="1"/>
  <c r="H391" i="1"/>
  <c r="H466" i="1"/>
  <c r="G466" i="1"/>
  <c r="B315" i="9"/>
  <c r="E314" i="9"/>
  <c r="I10" i="3" s="1"/>
  <c r="D408" i="4"/>
  <c r="F350" i="4"/>
  <c r="C345" i="1"/>
  <c r="H1112" i="1"/>
  <c r="G1112" i="1"/>
  <c r="F176" i="5"/>
  <c r="D175" i="5"/>
  <c r="G278" i="9" s="1"/>
  <c r="C1153" i="1"/>
  <c r="H22" i="3"/>
  <c r="H1517" i="1"/>
  <c r="G1517" i="1"/>
  <c r="D290" i="4"/>
  <c r="F6" i="4"/>
  <c r="H16" i="3"/>
  <c r="D412" i="4"/>
  <c r="C2" i="1"/>
  <c r="I28" i="3"/>
  <c r="D1435" i="1"/>
  <c r="H9" i="3" s="1"/>
  <c r="H985" i="1"/>
  <c r="G985" i="1"/>
  <c r="G574" i="1"/>
  <c r="H574" i="1"/>
  <c r="H3" i="1"/>
  <c r="G3" i="1"/>
  <c r="E635" i="4"/>
  <c r="D629" i="1" s="1"/>
  <c r="D414" i="1"/>
  <c r="D289" i="4"/>
  <c r="F151" i="4"/>
  <c r="H17" i="3"/>
  <c r="C147" i="1"/>
  <c r="I35" i="3"/>
  <c r="C1518" i="1"/>
  <c r="D635" i="4"/>
  <c r="F420" i="4"/>
  <c r="C414" i="1"/>
  <c r="I17" i="3"/>
  <c r="E289" i="4"/>
  <c r="D147" i="1"/>
  <c r="H1215" i="1"/>
  <c r="G1215" i="1"/>
  <c r="H102" i="1"/>
  <c r="G102" i="1"/>
  <c r="D636" i="4"/>
  <c r="F528" i="4"/>
  <c r="C522" i="1"/>
  <c r="H453" i="1"/>
  <c r="G453" i="1"/>
  <c r="H1408" i="1"/>
  <c r="G1408" i="1"/>
  <c r="H159" i="1"/>
  <c r="G159" i="1"/>
  <c r="G1222" i="1"/>
  <c r="H1222" i="1"/>
  <c r="G192" i="1"/>
  <c r="H192" i="1"/>
  <c r="G306" i="1"/>
  <c r="H306" i="1"/>
  <c r="H1183" i="1"/>
  <c r="G1183" i="1"/>
  <c r="H1435" i="1" l="1"/>
  <c r="G1435" i="1"/>
  <c r="H278" i="9"/>
  <c r="E278" i="9" s="1"/>
  <c r="G284" i="9"/>
  <c r="E284" i="9" s="1"/>
  <c r="B284" i="9" s="1"/>
  <c r="F6" i="5"/>
  <c r="K3" i="9"/>
  <c r="I9" i="3"/>
  <c r="G1518" i="1"/>
  <c r="H1518" i="1"/>
  <c r="G2" i="1"/>
  <c r="H2" i="1"/>
  <c r="F636" i="4"/>
  <c r="C630" i="1"/>
  <c r="G414" i="1"/>
  <c r="H414" i="1"/>
  <c r="D413" i="4"/>
  <c r="D414" i="4" s="1"/>
  <c r="F289" i="4"/>
  <c r="D291" i="4"/>
  <c r="C285" i="1"/>
  <c r="D639" i="4"/>
  <c r="F412" i="4"/>
  <c r="C407" i="1"/>
  <c r="F408" i="4"/>
  <c r="C403" i="1"/>
  <c r="D633" i="1"/>
  <c r="H293" i="1"/>
  <c r="G293" i="1"/>
  <c r="E311" i="9"/>
  <c r="C286" i="1"/>
  <c r="H147" i="1"/>
  <c r="G147" i="1"/>
  <c r="H11" i="3"/>
  <c r="H1153" i="1"/>
  <c r="G1153" i="1"/>
  <c r="H984" i="1"/>
  <c r="G984" i="1"/>
  <c r="H8" i="3"/>
  <c r="F407" i="4"/>
  <c r="C402" i="1"/>
  <c r="G522" i="1"/>
  <c r="H522" i="1"/>
  <c r="E291" i="4"/>
  <c r="D287" i="1" s="1"/>
  <c r="E413" i="4"/>
  <c r="D285" i="1"/>
  <c r="E290" i="4"/>
  <c r="D286" i="1" s="1"/>
  <c r="C629" i="1"/>
  <c r="F635" i="4"/>
  <c r="F175" i="5"/>
  <c r="C1152" i="1"/>
  <c r="G345" i="1"/>
  <c r="H345" i="1"/>
  <c r="G1214" i="1"/>
  <c r="H1214" i="1"/>
  <c r="H1046" i="1"/>
  <c r="G1046" i="1"/>
  <c r="E277" i="9" l="1"/>
  <c r="I8" i="3" s="1"/>
  <c r="B278" i="9"/>
  <c r="H629" i="1"/>
  <c r="G629" i="1"/>
  <c r="H403" i="1"/>
  <c r="G403" i="1"/>
  <c r="F291" i="4"/>
  <c r="C287" i="1"/>
  <c r="G1152" i="1"/>
  <c r="H1152" i="1"/>
  <c r="M3" i="9"/>
  <c r="H286" i="1"/>
  <c r="G286" i="1"/>
  <c r="C409" i="1"/>
  <c r="G630" i="1"/>
  <c r="H630" i="1"/>
  <c r="F639" i="4"/>
  <c r="C633" i="1"/>
  <c r="D640" i="4"/>
  <c r="D415" i="4"/>
  <c r="F413" i="4"/>
  <c r="C408" i="1"/>
  <c r="N3" i="9"/>
  <c r="I11" i="3"/>
  <c r="F290" i="4"/>
  <c r="E640" i="4"/>
  <c r="E415" i="4"/>
  <c r="D410" i="1" s="1"/>
  <c r="D408" i="1"/>
  <c r="E414" i="4"/>
  <c r="D409" i="1" s="1"/>
  <c r="H402" i="1"/>
  <c r="G402" i="1"/>
  <c r="G407" i="1"/>
  <c r="H407" i="1"/>
  <c r="H285" i="1"/>
  <c r="G285" i="1"/>
  <c r="F640" i="4" l="1"/>
  <c r="D642" i="4"/>
  <c r="C634" i="1"/>
  <c r="G408" i="1"/>
  <c r="H408" i="1"/>
  <c r="H633" i="1"/>
  <c r="G633" i="1"/>
  <c r="E642" i="4"/>
  <c r="D634" i="1"/>
  <c r="E641" i="4"/>
  <c r="F415" i="4"/>
  <c r="C410" i="1"/>
  <c r="D641" i="4"/>
  <c r="F414" i="4"/>
  <c r="G287" i="1"/>
  <c r="H287" i="1"/>
  <c r="H409" i="1"/>
  <c r="G409" i="1"/>
  <c r="H410" i="1" l="1"/>
  <c r="G410" i="1"/>
  <c r="E646" i="4"/>
  <c r="D636" i="1"/>
  <c r="G634" i="1"/>
  <c r="H634" i="1"/>
  <c r="E645" i="4"/>
  <c r="D635" i="1"/>
  <c r="F642" i="4"/>
  <c r="D646" i="4"/>
  <c r="C636" i="1"/>
  <c r="F641" i="4"/>
  <c r="D645" i="4"/>
  <c r="C635" i="1"/>
  <c r="G276" i="9"/>
  <c r="E276" i="9" s="1"/>
  <c r="B276" i="9" s="1"/>
  <c r="G636" i="1" l="1"/>
  <c r="H636" i="1"/>
  <c r="I18" i="3"/>
  <c r="D639" i="1"/>
  <c r="I19" i="3"/>
  <c r="D640" i="1"/>
  <c r="F646" i="4"/>
  <c r="H19" i="3"/>
  <c r="C640" i="1"/>
  <c r="F645" i="4"/>
  <c r="H18" i="3"/>
  <c r="C639" i="1"/>
  <c r="H635" i="1"/>
  <c r="G635" i="1"/>
  <c r="H639" i="1" l="1"/>
  <c r="G639" i="1"/>
  <c r="H7" i="3"/>
  <c r="G640" i="1"/>
  <c r="H640" i="1"/>
  <c r="J3" i="9" l="1"/>
  <c r="G274" i="9" l="1"/>
  <c r="M272" i="9"/>
  <c r="L272" i="9"/>
  <c r="H18" i="9"/>
  <c r="G18" i="9"/>
  <c r="K12" i="9"/>
  <c r="J9" i="9"/>
  <c r="I6" i="9"/>
  <c r="H15" i="9"/>
  <c r="J13" i="9"/>
  <c r="G17" i="9"/>
  <c r="L16" i="9"/>
  <c r="H274" i="9"/>
  <c r="J12" i="9"/>
  <c r="K7" i="9"/>
  <c r="J11" i="9"/>
  <c r="K6" i="9"/>
  <c r="K9" i="9"/>
  <c r="J5" i="9"/>
  <c r="G16" i="9"/>
  <c r="M15" i="9"/>
  <c r="K11" i="9"/>
  <c r="I5" i="9"/>
  <c r="K10" i="9"/>
  <c r="K13" i="9"/>
  <c r="I7" i="9"/>
  <c r="K8" i="9"/>
  <c r="L15" i="9"/>
  <c r="I17" i="9"/>
  <c r="I8" i="9"/>
  <c r="I11" i="9"/>
  <c r="J6" i="9"/>
  <c r="M16" i="9"/>
  <c r="G15" i="9"/>
  <c r="H16" i="9"/>
  <c r="J17" i="9"/>
  <c r="I9" i="9"/>
  <c r="I13" i="9"/>
  <c r="J8" i="9"/>
  <c r="I12" i="9"/>
  <c r="J7" i="9"/>
  <c r="J10" i="9"/>
  <c r="K5" i="9"/>
  <c r="H17" i="9"/>
  <c r="F272" i="9" l="1"/>
  <c r="F20" i="9" s="1"/>
  <c r="E12" i="9"/>
  <c r="B12" i="9" s="1"/>
  <c r="F15" i="9"/>
  <c r="E13" i="9"/>
  <c r="B13" i="9" s="1"/>
  <c r="E15" i="9"/>
  <c r="E16" i="9"/>
  <c r="F16" i="9"/>
  <c r="E5" i="9"/>
  <c r="E17" i="9"/>
  <c r="B17" i="9" s="1"/>
  <c r="B272" i="9"/>
  <c r="E8" i="9"/>
  <c r="B8" i="9" s="1"/>
  <c r="E6" i="9"/>
  <c r="B6" i="9" s="1"/>
  <c r="E11" i="9"/>
  <c r="B11" i="9" s="1"/>
  <c r="E10" i="9"/>
  <c r="B10" i="9" s="1"/>
  <c r="E7" i="9"/>
  <c r="B7" i="9" s="1"/>
  <c r="E9" i="9"/>
  <c r="B9" i="9" s="1"/>
  <c r="E18" i="9"/>
  <c r="B18" i="9" s="1"/>
  <c r="E274" i="9"/>
  <c r="F14" i="9" l="1"/>
  <c r="F3" i="9" s="1"/>
  <c r="B15" i="9"/>
  <c r="B16" i="9"/>
  <c r="B274" i="9"/>
  <c r="E20" i="9"/>
  <c r="I7" i="3" s="1"/>
  <c r="E14" i="9"/>
  <c r="E4" i="9"/>
  <c r="B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<sst xmlns="http://schemas.openxmlformats.org/spreadsheetml/2006/main" count="4369" uniqueCount="3422">
  <si>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</si>
  <si>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</si>
  <si>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</si>
  <si>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</si>
  <si>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</si>
  <si>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</si>
  <si>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</si>
  <si>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</si>
  <si>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</si>
  <si>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</si>
  <si>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</si>
  <si>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</si>
  <si>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</si>
  <si>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</si>
  <si>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</si>
  <si>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</si>
  <si>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</si>
  <si>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</si>
  <si>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</si>
  <si>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</si>
  <si>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</si>
  <si>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</si>
  <si>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</si>
  <si>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</si>
  <si>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</si>
  <si>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</si>
  <si>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</si>
  <si>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</si>
  <si>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</si>
  <si>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</si>
  <si>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</si>
  <si>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FERDINANDOVAC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</si>
  <si>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</si>
  <si>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</si>
  <si>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</si>
  <si>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</si>
  <si>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</si>
  <si>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</si>
  <si>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</si>
  <si>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</si>
  <si>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</si>
  <si>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</si>
  <si>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</si>
  <si>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</si>
  <si>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</si>
  <si>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</si>
  <si>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</si>
  <si>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</si>
  <si>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</si>
  <si>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27861 - OPĆINA FERDINANDOVAC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</si>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</sst>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1607808.5699999998</v>
      </c>
      <c r="D2" s="6">
        <f>'PR-RAS'!E6</f>
        <v>1147423.1399999999</v>
      </c>
      <c r="E2" s="6">
        <v>0</v>
      </c>
      <c r="F2" s="6">
        <v>0</v>
      </c>
      <c r="G2" s="7">
        <f t="shared" ref="G2:G264" si="0">(B2/1000)*(C2*1+D2*2)</f>
        <v>3902.6548499999999</v>
      </c>
      <c r="H2" s="7">
        <f t="shared" ref="H2:H26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167236.69</v>
      </c>
      <c r="D3" s="1">
        <f>'PR-RAS'!E7</f>
        <v>256817.11999999997</v>
      </c>
      <c r="E3" s="1">
        <v>0</v>
      </c>
      <c r="F3" s="1">
        <v>0</v>
      </c>
      <c r="G3" s="2">
        <f t="shared" si="0"/>
        <v>1361.7418599999999</v>
      </c>
      <c r="H3" s="2">
        <f t="shared" si="1"/>
        <v>0.42999999996391125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151082.18</v>
      </c>
      <c r="D4" s="1">
        <f>'PR-RAS'!E8</f>
        <v>242210.08</v>
      </c>
      <c r="E4" s="1">
        <v>0</v>
      </c>
      <c r="F4" s="1">
        <v>0</v>
      </c>
      <c r="G4" s="2">
        <f t="shared" si="0"/>
        <v>1906.50702</v>
      </c>
      <c r="H4" s="2">
        <f t="shared" si="1"/>
        <v>0.2599999999802094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151082.17000000001</v>
      </c>
      <c r="D5" s="1">
        <f>'PR-RAS'!E9</f>
        <v>216490.51</v>
      </c>
      <c r="E5" s="1">
        <v>0</v>
      </c>
      <c r="F5" s="1">
        <v>0</v>
      </c>
      <c r="G5" s="2">
        <f t="shared" si="0"/>
        <v>2336.2527600000003</v>
      </c>
      <c r="H5" s="2">
        <f t="shared" si="1"/>
        <v>0.66000000000349246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28823.17</v>
      </c>
      <c r="E6" s="1">
        <v>0</v>
      </c>
      <c r="F6" s="1">
        <v>0</v>
      </c>
      <c r="G6" s="2">
        <f t="shared" si="0"/>
        <v>288.23169999999999</v>
      </c>
      <c r="H6" s="2">
        <f t="shared" si="1"/>
        <v>0.16999999999825377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5738.66</v>
      </c>
      <c r="E7" s="1">
        <v>0</v>
      </c>
      <c r="F7" s="1">
        <v>0</v>
      </c>
      <c r="G7" s="2">
        <f t="shared" si="0"/>
        <v>68.863919999999993</v>
      </c>
      <c r="H7" s="2">
        <f t="shared" si="1"/>
        <v>0.34000000000014552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799.49</v>
      </c>
      <c r="E8" s="1">
        <v>0</v>
      </c>
      <c r="F8" s="1">
        <v>0</v>
      </c>
      <c r="G8" s="2">
        <f t="shared" si="0"/>
        <v>11.19286</v>
      </c>
      <c r="H8" s="2">
        <f t="shared" si="1"/>
        <v>0.49000000000000909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28983.3</v>
      </c>
      <c r="D9" s="1">
        <f>'PR-RAS'!E13</f>
        <v>31094.09</v>
      </c>
      <c r="E9" s="1">
        <v>0</v>
      </c>
      <c r="F9" s="1">
        <v>0</v>
      </c>
      <c r="G9" s="2">
        <f t="shared" si="0"/>
        <v>729.37184000000002</v>
      </c>
      <c r="H9" s="2">
        <f t="shared" si="1"/>
        <v>0.38999999999941792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446.32</v>
      </c>
      <c r="D10" s="1">
        <f>'PR-RAS'!E14</f>
        <v>0</v>
      </c>
      <c r="E10" s="1">
        <v>0</v>
      </c>
      <c r="F10" s="1">
        <v>0</v>
      </c>
      <c r="G10" s="2">
        <f t="shared" si="0"/>
        <v>4.0168799999999996</v>
      </c>
      <c r="H10" s="2">
        <f t="shared" si="1"/>
        <v>0.31999999999999318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29429.61</v>
      </c>
      <c r="D11" s="1">
        <f>'PR-RAS'!E15</f>
        <v>40735.839999999997</v>
      </c>
      <c r="E11" s="1">
        <v>0</v>
      </c>
      <c r="F11" s="1">
        <v>0</v>
      </c>
      <c r="G11" s="2">
        <f t="shared" si="0"/>
        <v>1109.0128999999999</v>
      </c>
      <c r="H11" s="2">
        <f t="shared" si="1"/>
        <v>0.55000000000291038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13033.84</v>
      </c>
      <c r="D19" s="1">
        <f>'PR-RAS'!E23</f>
        <v>10811.08</v>
      </c>
      <c r="E19" s="1">
        <v>0</v>
      </c>
      <c r="F19" s="1">
        <v>0</v>
      </c>
      <c r="G19" s="2">
        <f t="shared" si="0"/>
        <v>623.80799999999999</v>
      </c>
      <c r="H19" s="2">
        <f t="shared" si="1"/>
        <v>0.23999999999978172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671.31</v>
      </c>
      <c r="D20" s="1">
        <f>'PR-RAS'!E24</f>
        <v>729.16</v>
      </c>
      <c r="E20" s="1">
        <v>0</v>
      </c>
      <c r="F20" s="1">
        <v>0</v>
      </c>
      <c r="G20" s="2">
        <f t="shared" si="0"/>
        <v>40.462969999999999</v>
      </c>
      <c r="H20" s="2">
        <f t="shared" si="1"/>
        <v>0.4699999999999136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12362.53</v>
      </c>
      <c r="D23" s="1">
        <f>'PR-RAS'!E27</f>
        <v>10081.92</v>
      </c>
      <c r="E23" s="1">
        <v>0</v>
      </c>
      <c r="F23" s="1">
        <v>0</v>
      </c>
      <c r="G23" s="2">
        <f t="shared" si="0"/>
        <v>715.58014000000003</v>
      </c>
      <c r="H23" s="2">
        <f t="shared" si="1"/>
        <v>0.5499999999992724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3120.67</v>
      </c>
      <c r="D25" s="1">
        <f>'PR-RAS'!E29</f>
        <v>3795.96</v>
      </c>
      <c r="E25" s="1">
        <v>0</v>
      </c>
      <c r="F25" s="1">
        <v>0</v>
      </c>
      <c r="G25" s="2">
        <f t="shared" si="0"/>
        <v>257.10216000000003</v>
      </c>
      <c r="H25" s="2">
        <f t="shared" si="1"/>
        <v>0.36999999999989086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3120.67</v>
      </c>
      <c r="D27" s="1">
        <f>'PR-RAS'!E31</f>
        <v>3795.96</v>
      </c>
      <c r="E27" s="1">
        <v>0</v>
      </c>
      <c r="F27" s="1">
        <v>0</v>
      </c>
      <c r="G27" s="2">
        <f t="shared" si="0"/>
        <v>278.52733999999998</v>
      </c>
      <c r="H27" s="2">
        <f t="shared" si="1"/>
        <v>0.36999999999989086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913142.51</v>
      </c>
      <c r="D46" s="1">
        <f>'PR-RAS'!E50</f>
        <v>621673.15</v>
      </c>
      <c r="E46" s="1">
        <v>0</v>
      </c>
      <c r="F46" s="1">
        <v>0</v>
      </c>
      <c r="G46" s="2">
        <f t="shared" si="0"/>
        <v>97041.996450000006</v>
      </c>
      <c r="H46" s="2">
        <f t="shared" si="1"/>
        <v>0.64000000001396984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464313.79000000004</v>
      </c>
      <c r="D55" s="1">
        <f>'PR-RAS'!E59</f>
        <v>569798.92000000004</v>
      </c>
      <c r="E55" s="1">
        <v>0</v>
      </c>
      <c r="F55" s="1">
        <v>0</v>
      </c>
      <c r="G55" s="2">
        <f t="shared" si="0"/>
        <v>86611.22802000001</v>
      </c>
      <c r="H55" s="2">
        <f t="shared" si="1"/>
        <v>0.28999999992083758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361578.08</v>
      </c>
      <c r="D56" s="1">
        <f>'PR-RAS'!E60</f>
        <v>387649.9</v>
      </c>
      <c r="E56" s="1">
        <v>0</v>
      </c>
      <c r="F56" s="1">
        <v>0</v>
      </c>
      <c r="G56" s="2">
        <f t="shared" si="0"/>
        <v>62528.283400000008</v>
      </c>
      <c r="H56" s="2">
        <f t="shared" si="1"/>
        <v>0.17999999999301508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102735.71</v>
      </c>
      <c r="D57" s="1">
        <f>'PR-RAS'!E61</f>
        <v>182149.02</v>
      </c>
      <c r="E57" s="1">
        <v>0</v>
      </c>
      <c r="F57" s="1">
        <v>0</v>
      </c>
      <c r="G57" s="2">
        <f t="shared" si="0"/>
        <v>26153.89</v>
      </c>
      <c r="H57" s="2">
        <f t="shared" si="1"/>
        <v>0.30999999998311978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46575.56</v>
      </c>
      <c r="D58" s="1">
        <f>'PR-RAS'!E62</f>
        <v>4994.28</v>
      </c>
      <c r="E58" s="1">
        <v>0</v>
      </c>
      <c r="F58" s="1">
        <v>0</v>
      </c>
      <c r="G58" s="2">
        <f t="shared" si="0"/>
        <v>3224.1548399999997</v>
      </c>
      <c r="H58" s="2">
        <f t="shared" si="1"/>
        <v>0.72000000000207365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4994.28</v>
      </c>
      <c r="E59" s="1">
        <v>0</v>
      </c>
      <c r="F59" s="1">
        <v>0</v>
      </c>
      <c r="G59" s="2">
        <f t="shared" si="0"/>
        <v>579.33648000000005</v>
      </c>
      <c r="H59" s="2">
        <f t="shared" si="1"/>
        <v>0.27999999999974534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46575.56</v>
      </c>
      <c r="D60" s="1">
        <f>'PR-RAS'!E64</f>
        <v>0</v>
      </c>
      <c r="E60" s="1">
        <v>0</v>
      </c>
      <c r="F60" s="1">
        <v>0</v>
      </c>
      <c r="G60" s="2">
        <f t="shared" si="0"/>
        <v>2747.9580399999995</v>
      </c>
      <c r="H60" s="2">
        <f t="shared" si="1"/>
        <v>0.44000000000232831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12455.95</v>
      </c>
      <c r="D61" s="1">
        <f>'PR-RAS'!E65</f>
        <v>11244.61</v>
      </c>
      <c r="E61" s="1">
        <v>0</v>
      </c>
      <c r="F61" s="1">
        <v>0</v>
      </c>
      <c r="G61" s="2">
        <f t="shared" si="0"/>
        <v>2096.7102</v>
      </c>
      <c r="H61" s="2">
        <f t="shared" si="1"/>
        <v>0.43999999999869033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12455.95</v>
      </c>
      <c r="D62" s="1">
        <f>'PR-RAS'!E66</f>
        <v>11244.61</v>
      </c>
      <c r="E62" s="1">
        <v>0</v>
      </c>
      <c r="F62" s="1">
        <v>0</v>
      </c>
      <c r="G62" s="2">
        <f t="shared" si="0"/>
        <v>2131.6553699999999</v>
      </c>
      <c r="H62" s="2">
        <f t="shared" si="1"/>
        <v>0.43999999999869033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389797.21</v>
      </c>
      <c r="D70" s="1">
        <f>'PR-RAS'!E74</f>
        <v>35635.339999999997</v>
      </c>
      <c r="E70" s="1">
        <v>0</v>
      </c>
      <c r="F70" s="1">
        <v>0</v>
      </c>
      <c r="G70" s="2">
        <f t="shared" si="0"/>
        <v>31813.684410000005</v>
      </c>
      <c r="H70" s="2">
        <f t="shared" si="1"/>
        <v>0.5500000000174623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28343.56</v>
      </c>
      <c r="D71" s="1">
        <f>'PR-RAS'!E75</f>
        <v>33763.769999999997</v>
      </c>
      <c r="E71" s="1">
        <v>0</v>
      </c>
      <c r="F71" s="1">
        <v>0</v>
      </c>
      <c r="G71" s="2">
        <f t="shared" si="0"/>
        <v>6710.9769999999999</v>
      </c>
      <c r="H71" s="2">
        <f t="shared" si="1"/>
        <v>0.67000000000189175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361453.65</v>
      </c>
      <c r="D72" s="1">
        <f>'PR-RAS'!E76</f>
        <v>1871.57</v>
      </c>
      <c r="E72" s="1">
        <v>0</v>
      </c>
      <c r="F72" s="1">
        <v>0</v>
      </c>
      <c r="G72" s="2">
        <f t="shared" si="0"/>
        <v>25928.972089999999</v>
      </c>
      <c r="H72" s="2">
        <f t="shared" si="1"/>
        <v>0.7799999999767806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380861.72</v>
      </c>
      <c r="D78" s="1">
        <f>'PR-RAS'!E82</f>
        <v>179640.13999999998</v>
      </c>
      <c r="E78" s="1">
        <v>0</v>
      </c>
      <c r="F78" s="1">
        <v>0</v>
      </c>
      <c r="G78" s="2">
        <f t="shared" si="0"/>
        <v>56990.934000000001</v>
      </c>
      <c r="H78" s="2">
        <f t="shared" si="1"/>
        <v>0.42000000001280569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37.160000000000004</v>
      </c>
      <c r="D79" s="1">
        <f>'PR-RAS'!E83</f>
        <v>64.83</v>
      </c>
      <c r="E79" s="1">
        <v>0</v>
      </c>
      <c r="F79" s="1">
        <v>0</v>
      </c>
      <c r="G79" s="2">
        <f t="shared" si="0"/>
        <v>13.01196</v>
      </c>
      <c r="H79" s="2">
        <f t="shared" si="1"/>
        <v>0.3300000000000054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1.21</v>
      </c>
      <c r="D81" s="1">
        <f>'PR-RAS'!E85</f>
        <v>0.71</v>
      </c>
      <c r="E81" s="1">
        <v>0</v>
      </c>
      <c r="F81" s="1">
        <v>0</v>
      </c>
      <c r="G81" s="2">
        <f t="shared" si="0"/>
        <v>0.2104</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35.950000000000003</v>
      </c>
      <c r="D82" s="1">
        <f>'PR-RAS'!E86</f>
        <v>64.12</v>
      </c>
      <c r="E82" s="1">
        <v>0</v>
      </c>
      <c r="F82" s="1">
        <v>0</v>
      </c>
      <c r="G82" s="2">
        <f t="shared" si="0"/>
        <v>13.299390000000001</v>
      </c>
      <c r="H82" s="2">
        <f t="shared" si="1"/>
        <v>0.17000000000000171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380824.56</v>
      </c>
      <c r="D87" s="1">
        <f>'PR-RAS'!E91</f>
        <v>179575.31</v>
      </c>
      <c r="E87" s="1">
        <v>0</v>
      </c>
      <c r="F87" s="1">
        <v>0</v>
      </c>
      <c r="G87" s="2">
        <f t="shared" si="0"/>
        <v>63637.865479999986</v>
      </c>
      <c r="H87" s="2">
        <f t="shared" si="1"/>
        <v>0.75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398.17</v>
      </c>
      <c r="D88" s="1">
        <f>'PR-RAS'!E92</f>
        <v>1911.89</v>
      </c>
      <c r="E88" s="1">
        <v>0</v>
      </c>
      <c r="F88" s="1">
        <v>0</v>
      </c>
      <c r="G88" s="2">
        <f t="shared" si="0"/>
        <v>367.30964999999998</v>
      </c>
      <c r="H88" s="2">
        <f t="shared" si="1"/>
        <v>0.27999999999991587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11365.83</v>
      </c>
      <c r="D89" s="1">
        <f>'PR-RAS'!E93</f>
        <v>23830.74</v>
      </c>
      <c r="E89" s="1">
        <v>0</v>
      </c>
      <c r="F89" s="1">
        <v>0</v>
      </c>
      <c r="G89" s="2">
        <f t="shared" si="0"/>
        <v>5194.4032800000004</v>
      </c>
      <c r="H89" s="2">
        <f t="shared" si="1"/>
        <v>0.42999999999847205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363983.91</v>
      </c>
      <c r="D90" s="1">
        <f>'PR-RAS'!E94</f>
        <v>153743.31</v>
      </c>
      <c r="E90" s="1">
        <v>0</v>
      </c>
      <c r="F90" s="1">
        <v>0</v>
      </c>
      <c r="G90" s="2">
        <f t="shared" si="0"/>
        <v>59760.87717</v>
      </c>
      <c r="H90" s="2">
        <f t="shared" si="1"/>
        <v>0.40000000002328306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5076.6499999999996</v>
      </c>
      <c r="D93" s="1">
        <f>'PR-RAS'!E97</f>
        <v>89.37</v>
      </c>
      <c r="E93" s="1">
        <v>0</v>
      </c>
      <c r="F93" s="1">
        <v>0</v>
      </c>
      <c r="G93" s="2">
        <f t="shared" si="0"/>
        <v>483.49587999999994</v>
      </c>
      <c r="H93" s="2">
        <f t="shared" si="1"/>
        <v>0.72000000000036835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146395.10999999999</v>
      </c>
      <c r="D102" s="1">
        <f>'PR-RAS'!E106</f>
        <v>84077.47</v>
      </c>
      <c r="E102" s="1">
        <v>0</v>
      </c>
      <c r="F102" s="1">
        <v>0</v>
      </c>
      <c r="G102" s="2">
        <f t="shared" si="0"/>
        <v>31769.555050000003</v>
      </c>
      <c r="H102" s="2">
        <f t="shared" si="1"/>
        <v>0.57999999998719431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12381.37</v>
      </c>
      <c r="D103" s="1">
        <f>'PR-RAS'!E107</f>
        <v>14120.820000000002</v>
      </c>
      <c r="E103" s="1">
        <v>0</v>
      </c>
      <c r="F103" s="1">
        <v>0</v>
      </c>
      <c r="G103" s="2">
        <f t="shared" si="0"/>
        <v>4143.54702</v>
      </c>
      <c r="H103" s="2">
        <f t="shared" si="1"/>
        <v>0.5499999999992724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12381.37</v>
      </c>
      <c r="D105" s="1">
        <f>'PR-RAS'!E109</f>
        <v>13769.12</v>
      </c>
      <c r="E105" s="1">
        <v>0</v>
      </c>
      <c r="F105" s="1">
        <v>0</v>
      </c>
      <c r="G105" s="2">
        <f t="shared" si="0"/>
        <v>4151.6394399999999</v>
      </c>
      <c r="H105" s="2">
        <f t="shared" si="1"/>
        <v>0.49000000000160071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351.7</v>
      </c>
      <c r="E107" s="1">
        <v>0</v>
      </c>
      <c r="F107" s="1">
        <v>0</v>
      </c>
      <c r="G107" s="2">
        <f t="shared" si="0"/>
        <v>74.560400000000001</v>
      </c>
      <c r="H107" s="2">
        <f t="shared" si="1"/>
        <v>0.30000000000001137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118009.66</v>
      </c>
      <c r="D108" s="1">
        <f>'PR-RAS'!E112</f>
        <v>54028.04</v>
      </c>
      <c r="E108" s="1">
        <v>0</v>
      </c>
      <c r="F108" s="1">
        <v>0</v>
      </c>
      <c r="G108" s="2">
        <f t="shared" si="0"/>
        <v>24189.034179999999</v>
      </c>
      <c r="H108" s="2">
        <f t="shared" si="1"/>
        <v>0.37999999999738066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10.94</v>
      </c>
      <c r="D110" s="1">
        <f>'PR-RAS'!E114</f>
        <v>12.55</v>
      </c>
      <c r="E110" s="1">
        <v>0</v>
      </c>
      <c r="F110" s="1">
        <v>0</v>
      </c>
      <c r="G110" s="2">
        <f t="shared" si="0"/>
        <v>3.9283600000000001</v>
      </c>
      <c r="H110" s="2">
        <f t="shared" si="1"/>
        <v>0.50999999999999979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117009.92</v>
      </c>
      <c r="D111" s="1">
        <f>'PR-RAS'!E115</f>
        <v>53382.27</v>
      </c>
      <c r="E111" s="1">
        <v>0</v>
      </c>
      <c r="F111" s="1">
        <v>0</v>
      </c>
      <c r="G111" s="2">
        <f t="shared" si="0"/>
        <v>24615.190599999998</v>
      </c>
      <c r="H111" s="2">
        <f t="shared" si="1"/>
        <v>0.34999999999854481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988.8</v>
      </c>
      <c r="D113" s="1">
        <f>'PR-RAS'!E117</f>
        <v>633.22</v>
      </c>
      <c r="E113" s="1">
        <v>0</v>
      </c>
      <c r="F113" s="1">
        <v>0</v>
      </c>
      <c r="G113" s="2">
        <f t="shared" si="0"/>
        <v>252.58687999999998</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16004.08</v>
      </c>
      <c r="D116" s="1">
        <f>'PR-RAS'!E120</f>
        <v>15928.61</v>
      </c>
      <c r="E116" s="1">
        <v>0</v>
      </c>
      <c r="F116" s="1">
        <v>0</v>
      </c>
      <c r="G116" s="2">
        <f t="shared" si="0"/>
        <v>5504.049500000001</v>
      </c>
      <c r="H116" s="2">
        <f t="shared" si="1"/>
        <v>0.46999999999934516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16004.08</v>
      </c>
      <c r="D118" s="1">
        <f>'PR-RAS'!E122</f>
        <v>15928.61</v>
      </c>
      <c r="E118" s="1">
        <v>0</v>
      </c>
      <c r="F118" s="1">
        <v>0</v>
      </c>
      <c r="G118" s="2">
        <f t="shared" si="0"/>
        <v>5599.772100000001</v>
      </c>
      <c r="H118" s="2">
        <f t="shared" si="1"/>
        <v>0.46999999999934516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108.83</v>
      </c>
      <c r="D120" s="1">
        <f>'PR-RAS'!E124</f>
        <v>0</v>
      </c>
      <c r="E120" s="1">
        <v>0</v>
      </c>
      <c r="F120" s="1">
        <v>0</v>
      </c>
      <c r="G120" s="2">
        <f t="shared" si="0"/>
        <v>12.950769999999999</v>
      </c>
      <c r="H120" s="2">
        <f t="shared" si="1"/>
        <v>0.17000000000000171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108.83</v>
      </c>
      <c r="D121" s="1">
        <f>'PR-RAS'!E125</f>
        <v>0</v>
      </c>
      <c r="E121" s="1">
        <v>0</v>
      </c>
      <c r="F121" s="1">
        <v>0</v>
      </c>
      <c r="G121" s="2">
        <f t="shared" si="0"/>
        <v>13.0596</v>
      </c>
      <c r="H121" s="2">
        <f t="shared" si="1"/>
        <v>0.17000000000000171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108.83</v>
      </c>
      <c r="D123" s="1">
        <f>'PR-RAS'!E127</f>
        <v>0</v>
      </c>
      <c r="E123" s="1">
        <v>0</v>
      </c>
      <c r="F123" s="1">
        <v>0</v>
      </c>
      <c r="G123" s="2">
        <f t="shared" si="0"/>
        <v>13.27726</v>
      </c>
      <c r="H123" s="2">
        <f t="shared" si="1"/>
        <v>0.17000000000000171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63.71</v>
      </c>
      <c r="D135" s="1">
        <f>'PR-RAS'!E139</f>
        <v>5215.26</v>
      </c>
      <c r="E135" s="1">
        <v>0</v>
      </c>
      <c r="F135" s="1">
        <v>0</v>
      </c>
      <c r="G135" s="2">
        <f t="shared" si="0"/>
        <v>1406.2268200000001</v>
      </c>
      <c r="H135" s="2">
        <f t="shared" si="1"/>
        <v>0.55000000000021743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63.71</v>
      </c>
      <c r="D146" s="1">
        <f>'PR-RAS'!E150</f>
        <v>5215.26</v>
      </c>
      <c r="E146" s="1">
        <v>0</v>
      </c>
      <c r="F146" s="1">
        <v>0</v>
      </c>
      <c r="G146" s="2">
        <f t="shared" si="0"/>
        <v>1521.6633499999998</v>
      </c>
      <c r="H146" s="2">
        <f t="shared" si="1"/>
        <v>0.55000000000021743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829162.36999999988</v>
      </c>
      <c r="D147" s="1">
        <f>'PR-RAS'!E151</f>
        <v>852583.79999999981</v>
      </c>
      <c r="E147" s="1">
        <v>0</v>
      </c>
      <c r="F147" s="1">
        <v>0</v>
      </c>
      <c r="G147" s="2">
        <f t="shared" si="0"/>
        <v>370012.17561999994</v>
      </c>
      <c r="H147" s="2">
        <f t="shared" si="1"/>
        <v>0.57000000006519258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146504.15</v>
      </c>
      <c r="D148" s="1">
        <f>'PR-RAS'!E152</f>
        <v>155787.97</v>
      </c>
      <c r="E148" s="1">
        <v>0</v>
      </c>
      <c r="F148" s="1">
        <v>0</v>
      </c>
      <c r="G148" s="2">
        <f t="shared" si="0"/>
        <v>67337.773229999992</v>
      </c>
      <c r="H148" s="2">
        <f t="shared" si="1"/>
        <v>0.17999999999301508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116948.56</v>
      </c>
      <c r="D149" s="1">
        <f>'PR-RAS'!E153</f>
        <v>128376.26</v>
      </c>
      <c r="E149" s="1">
        <v>0</v>
      </c>
      <c r="F149" s="1">
        <v>0</v>
      </c>
      <c r="G149" s="2">
        <f t="shared" si="0"/>
        <v>55307.759839999992</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116948.56</v>
      </c>
      <c r="D150" s="1">
        <f>'PR-RAS'!E154</f>
        <v>128376.26</v>
      </c>
      <c r="E150" s="1">
        <v>0</v>
      </c>
      <c r="F150" s="1">
        <v>0</v>
      </c>
      <c r="G150" s="2">
        <f t="shared" si="0"/>
        <v>55681.46091999999</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10259.06</v>
      </c>
      <c r="D154" s="1">
        <f>'PR-RAS'!E158</f>
        <v>6229.58</v>
      </c>
      <c r="E154" s="1">
        <v>0</v>
      </c>
      <c r="F154" s="1">
        <v>0</v>
      </c>
      <c r="G154" s="2">
        <f t="shared" si="0"/>
        <v>3475.8876600000003</v>
      </c>
      <c r="H154" s="2">
        <f t="shared" si="1"/>
        <v>0.47999999999956344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19296.53</v>
      </c>
      <c r="D155" s="1">
        <f>'PR-RAS'!E159</f>
        <v>21182.13</v>
      </c>
      <c r="E155" s="1">
        <v>0</v>
      </c>
      <c r="F155" s="1">
        <v>0</v>
      </c>
      <c r="G155" s="2">
        <f t="shared" si="0"/>
        <v>9495.7616600000001</v>
      </c>
      <c r="H155" s="2">
        <f t="shared" si="1"/>
        <v>0.60000000000218279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19296.53</v>
      </c>
      <c r="D157" s="1">
        <f>'PR-RAS'!E161</f>
        <v>21182.13</v>
      </c>
      <c r="E157" s="1">
        <v>0</v>
      </c>
      <c r="F157" s="1">
        <v>0</v>
      </c>
      <c r="G157" s="2">
        <f t="shared" si="0"/>
        <v>9619.0832399999999</v>
      </c>
      <c r="H157" s="2">
        <f t="shared" si="1"/>
        <v>0.60000000000218279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345569.04</v>
      </c>
      <c r="D159" s="1">
        <f>'PR-RAS'!E163</f>
        <v>362864.1</v>
      </c>
      <c r="E159" s="1">
        <v>0</v>
      </c>
      <c r="F159" s="1">
        <v>0</v>
      </c>
      <c r="G159" s="2">
        <f t="shared" si="0"/>
        <v>169264.96392000001</v>
      </c>
      <c r="H159" s="2">
        <f t="shared" si="1"/>
        <v>0.13999999995576218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7957.0499999999993</v>
      </c>
      <c r="D160" s="1">
        <f>'PR-RAS'!E164</f>
        <v>6125.68</v>
      </c>
      <c r="E160" s="1">
        <v>0</v>
      </c>
      <c r="F160" s="1">
        <v>0</v>
      </c>
      <c r="G160" s="2">
        <f t="shared" si="0"/>
        <v>3213.1371899999999</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332.8</v>
      </c>
      <c r="E161" s="1">
        <v>0</v>
      </c>
      <c r="F161" s="1">
        <v>0</v>
      </c>
      <c r="G161" s="2">
        <f t="shared" si="0"/>
        <v>106.49600000000001</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5585.5</v>
      </c>
      <c r="D162" s="1">
        <f>'PR-RAS'!E166</f>
        <v>3823.86</v>
      </c>
      <c r="E162" s="1">
        <v>0</v>
      </c>
      <c r="F162" s="1">
        <v>0</v>
      </c>
      <c r="G162" s="2">
        <f t="shared" si="0"/>
        <v>2130.5484200000001</v>
      </c>
      <c r="H162" s="2">
        <f t="shared" si="1"/>
        <v>0.63999999999987267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1524.65</v>
      </c>
      <c r="D163" s="1">
        <f>'PR-RAS'!E167</f>
        <v>704.54</v>
      </c>
      <c r="E163" s="1">
        <v>0</v>
      </c>
      <c r="F163" s="1">
        <v>0</v>
      </c>
      <c r="G163" s="2">
        <f t="shared" si="0"/>
        <v>475.26426000000004</v>
      </c>
      <c r="H163" s="2">
        <f t="shared" si="1"/>
        <v>0.80999999999994543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846.9</v>
      </c>
      <c r="D164" s="1">
        <f>'PR-RAS'!E168</f>
        <v>1264.48</v>
      </c>
      <c r="E164" s="1">
        <v>0</v>
      </c>
      <c r="F164" s="1">
        <v>0</v>
      </c>
      <c r="G164" s="2">
        <f t="shared" si="0"/>
        <v>550.26517999999999</v>
      </c>
      <c r="H164" s="2">
        <f t="shared" si="1"/>
        <v>0.58000000000004093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52137.479999999996</v>
      </c>
      <c r="D165" s="1">
        <f>'PR-RAS'!E169</f>
        <v>56737.919999999998</v>
      </c>
      <c r="E165" s="1">
        <v>0</v>
      </c>
      <c r="F165" s="1">
        <v>0</v>
      </c>
      <c r="G165" s="2">
        <f t="shared" si="0"/>
        <v>27160.584480000001</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5214.62</v>
      </c>
      <c r="D166" s="1">
        <f>'PR-RAS'!E170</f>
        <v>4554.41</v>
      </c>
      <c r="E166" s="1">
        <v>0</v>
      </c>
      <c r="F166" s="1">
        <v>0</v>
      </c>
      <c r="G166" s="2">
        <f t="shared" si="0"/>
        <v>2363.3676</v>
      </c>
      <c r="H166" s="2">
        <f t="shared" si="1"/>
        <v>0.78999999999996362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28343.03</v>
      </c>
      <c r="D168" s="1">
        <f>'PR-RAS'!E172</f>
        <v>34745.040000000001</v>
      </c>
      <c r="E168" s="1">
        <v>0</v>
      </c>
      <c r="F168" s="1">
        <v>0</v>
      </c>
      <c r="G168" s="2">
        <f t="shared" si="0"/>
        <v>16338.129370000001</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13962.8</v>
      </c>
      <c r="D169" s="1">
        <f>'PR-RAS'!E173</f>
        <v>15596.8</v>
      </c>
      <c r="E169" s="1">
        <v>0</v>
      </c>
      <c r="F169" s="1">
        <v>0</v>
      </c>
      <c r="G169" s="2">
        <f t="shared" si="0"/>
        <v>7586.2751999999991</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3943.68</v>
      </c>
      <c r="D170" s="1">
        <f>'PR-RAS'!E174</f>
        <v>1233.49</v>
      </c>
      <c r="E170" s="1">
        <v>0</v>
      </c>
      <c r="F170" s="1">
        <v>0</v>
      </c>
      <c r="G170" s="2">
        <f t="shared" si="0"/>
        <v>1083.4015400000001</v>
      </c>
      <c r="H170" s="2">
        <f t="shared" si="1"/>
        <v>0.8100000000001728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673.35</v>
      </c>
      <c r="D172" s="1">
        <f>'PR-RAS'!E176</f>
        <v>608.17999999999995</v>
      </c>
      <c r="E172" s="1">
        <v>0</v>
      </c>
      <c r="F172" s="1">
        <v>0</v>
      </c>
      <c r="G172" s="2">
        <f t="shared" si="0"/>
        <v>323.14041000000003</v>
      </c>
      <c r="H172" s="2">
        <f t="shared" si="1"/>
        <v>0.52999999999997272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260596.96999999997</v>
      </c>
      <c r="D173" s="1">
        <f>'PR-RAS'!E177</f>
        <v>272643.48</v>
      </c>
      <c r="E173" s="1">
        <v>0</v>
      </c>
      <c r="F173" s="1">
        <v>0</v>
      </c>
      <c r="G173" s="2">
        <f t="shared" si="0"/>
        <v>138612.03595999998</v>
      </c>
      <c r="H173" s="2">
        <f t="shared" si="1"/>
        <v>0.51000000000931323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2931.13</v>
      </c>
      <c r="D174" s="1">
        <f>'PR-RAS'!E178</f>
        <v>3240.35</v>
      </c>
      <c r="E174" s="1">
        <v>0</v>
      </c>
      <c r="F174" s="1">
        <v>0</v>
      </c>
      <c r="G174" s="2">
        <f t="shared" si="0"/>
        <v>1628.24659</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188900.44</v>
      </c>
      <c r="D175" s="1">
        <f>'PR-RAS'!E179</f>
        <v>202105.64</v>
      </c>
      <c r="E175" s="1">
        <v>0</v>
      </c>
      <c r="F175" s="1">
        <v>0</v>
      </c>
      <c r="G175" s="2">
        <f t="shared" si="0"/>
        <v>103201.43927999999</v>
      </c>
      <c r="H175" s="2">
        <f t="shared" si="1"/>
        <v>0.79999999998835847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13838.61</v>
      </c>
      <c r="D176" s="1">
        <f>'PR-RAS'!E180</f>
        <v>7007.09</v>
      </c>
      <c r="E176" s="1">
        <v>0</v>
      </c>
      <c r="F176" s="1">
        <v>0</v>
      </c>
      <c r="G176" s="2">
        <f t="shared" si="0"/>
        <v>4874.2382499999994</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16696.72</v>
      </c>
      <c r="D177" s="1">
        <f>'PR-RAS'!E181</f>
        <v>22625.25</v>
      </c>
      <c r="E177" s="1">
        <v>0</v>
      </c>
      <c r="F177" s="1">
        <v>0</v>
      </c>
      <c r="G177" s="2">
        <f t="shared" si="0"/>
        <v>10902.710719999999</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3538.8</v>
      </c>
      <c r="D178" s="1">
        <f>'PR-RAS'!E182</f>
        <v>5421.07</v>
      </c>
      <c r="E178" s="1">
        <v>0</v>
      </c>
      <c r="F178" s="1">
        <v>0</v>
      </c>
      <c r="G178" s="2">
        <f t="shared" si="0"/>
        <v>2545.4263799999994</v>
      </c>
      <c r="H178" s="2">
        <f t="shared" si="1"/>
        <v>0.26999999999952706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2572.5500000000002</v>
      </c>
      <c r="D179" s="1">
        <f>'PR-RAS'!E183</f>
        <v>4984.05</v>
      </c>
      <c r="E179" s="1">
        <v>0</v>
      </c>
      <c r="F179" s="1">
        <v>0</v>
      </c>
      <c r="G179" s="2">
        <f t="shared" si="0"/>
        <v>2232.2357000000002</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26761.96</v>
      </c>
      <c r="D180" s="1">
        <f>'PR-RAS'!E184</f>
        <v>18180.93</v>
      </c>
      <c r="E180" s="1">
        <v>0</v>
      </c>
      <c r="F180" s="1">
        <v>0</v>
      </c>
      <c r="G180" s="2">
        <f t="shared" si="0"/>
        <v>11299.163779999999</v>
      </c>
      <c r="H180" s="2">
        <f t="shared" si="1"/>
        <v>0.11000000000058208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2196.2800000000002</v>
      </c>
      <c r="D181" s="1">
        <f>'PR-RAS'!E185</f>
        <v>5323.73</v>
      </c>
      <c r="E181" s="1">
        <v>0</v>
      </c>
      <c r="F181" s="1">
        <v>0</v>
      </c>
      <c r="G181" s="2">
        <f t="shared" si="0"/>
        <v>2311.8732</v>
      </c>
      <c r="H181" s="2">
        <f t="shared" si="1"/>
        <v>0.55000000000063665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3160.48</v>
      </c>
      <c r="D182" s="1">
        <f>'PR-RAS'!E186</f>
        <v>3755.37</v>
      </c>
      <c r="E182" s="1">
        <v>0</v>
      </c>
      <c r="F182" s="1">
        <v>0</v>
      </c>
      <c r="G182" s="2">
        <f t="shared" si="0"/>
        <v>1931.4908199999998</v>
      </c>
      <c r="H182" s="2">
        <f t="shared" si="1"/>
        <v>0.84999999999990905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24877.54</v>
      </c>
      <c r="D184" s="1">
        <f>'PR-RAS'!E188</f>
        <v>27357.02</v>
      </c>
      <c r="E184" s="1">
        <v>0</v>
      </c>
      <c r="F184" s="1">
        <v>0</v>
      </c>
      <c r="G184" s="2">
        <f t="shared" si="0"/>
        <v>14565.25914</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3601.76</v>
      </c>
      <c r="D185" s="1">
        <f>'PR-RAS'!E189</f>
        <v>3567.89</v>
      </c>
      <c r="E185" s="1">
        <v>0</v>
      </c>
      <c r="F185" s="1">
        <v>0</v>
      </c>
      <c r="G185" s="2">
        <f t="shared" si="0"/>
        <v>1975.7073600000001</v>
      </c>
      <c r="H185" s="2">
        <f t="shared" si="1"/>
        <v>0.34999999999990905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1017.2</v>
      </c>
      <c r="D186" s="1">
        <f>'PR-RAS'!E190</f>
        <v>1331.16</v>
      </c>
      <c r="E186" s="1">
        <v>0</v>
      </c>
      <c r="F186" s="1">
        <v>0</v>
      </c>
      <c r="G186" s="2">
        <f t="shared" si="0"/>
        <v>680.71120000000008</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12510.88</v>
      </c>
      <c r="D187" s="1">
        <f>'PR-RAS'!E191</f>
        <v>14315.95</v>
      </c>
      <c r="E187" s="1">
        <v>0</v>
      </c>
      <c r="F187" s="1">
        <v>0</v>
      </c>
      <c r="G187" s="2">
        <f t="shared" si="0"/>
        <v>7652.5570799999996</v>
      </c>
      <c r="H187" s="2">
        <f t="shared" si="1"/>
        <v>0.17000000000007276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4777.5600000000004</v>
      </c>
      <c r="D188" s="1">
        <f>'PR-RAS'!E192</f>
        <v>4777.59</v>
      </c>
      <c r="E188" s="1">
        <v>0</v>
      </c>
      <c r="F188" s="1">
        <v>0</v>
      </c>
      <c r="G188" s="2">
        <f t="shared" si="0"/>
        <v>2680.2223800000002</v>
      </c>
      <c r="H188" s="2">
        <f t="shared" si="1"/>
        <v>0.8499999999994543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2970.14</v>
      </c>
      <c r="D189" s="1">
        <f>'PR-RAS'!E193</f>
        <v>2362.81</v>
      </c>
      <c r="E189" s="1">
        <v>0</v>
      </c>
      <c r="F189" s="1">
        <v>0</v>
      </c>
      <c r="G189" s="2">
        <f t="shared" si="0"/>
        <v>1446.80288</v>
      </c>
      <c r="H189" s="2">
        <f t="shared" si="1"/>
        <v>0.32999999999992724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1001.62</v>
      </c>
      <c r="E191" s="1">
        <v>0</v>
      </c>
      <c r="F191" s="1">
        <v>0</v>
      </c>
      <c r="G191" s="2">
        <f t="shared" si="0"/>
        <v>380.61560000000003</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3266.1400000000003</v>
      </c>
      <c r="D192" s="1">
        <f>'PR-RAS'!E196</f>
        <v>2311.5</v>
      </c>
      <c r="E192" s="1">
        <v>0</v>
      </c>
      <c r="F192" s="1">
        <v>0</v>
      </c>
      <c r="G192" s="2">
        <f t="shared" si="0"/>
        <v>1506.82574</v>
      </c>
      <c r="H192" s="2">
        <f t="shared" si="1"/>
        <v>0.64000000000032742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96.78</v>
      </c>
      <c r="D198" s="1">
        <f>'PR-RAS'!E202</f>
        <v>0</v>
      </c>
      <c r="E198" s="1">
        <v>0</v>
      </c>
      <c r="F198" s="1">
        <v>0</v>
      </c>
      <c r="G198" s="2">
        <f t="shared" si="0"/>
        <v>19.065660000000001</v>
      </c>
      <c r="H198" s="2">
        <f t="shared" si="1"/>
        <v>0.21999999999999886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96.78</v>
      </c>
      <c r="D201" s="1">
        <f>'PR-RAS'!E205</f>
        <v>0</v>
      </c>
      <c r="E201" s="1">
        <v>0</v>
      </c>
      <c r="F201" s="1">
        <v>0</v>
      </c>
      <c r="G201" s="2">
        <f t="shared" si="0"/>
        <v>19.356000000000002</v>
      </c>
      <c r="H201" s="2">
        <f t="shared" si="1"/>
        <v>0.21999999999999886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3169.36</v>
      </c>
      <c r="D206" s="1">
        <f>'PR-RAS'!E210</f>
        <v>2311.5</v>
      </c>
      <c r="E206" s="1">
        <v>0</v>
      </c>
      <c r="F206" s="1">
        <v>0</v>
      </c>
      <c r="G206" s="2">
        <f t="shared" si="0"/>
        <v>1597.4338</v>
      </c>
      <c r="H206" s="2">
        <f t="shared" si="1"/>
        <v>0.86000000000012733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1882.24</v>
      </c>
      <c r="D207" s="1">
        <f>'PR-RAS'!E211</f>
        <v>2090.62</v>
      </c>
      <c r="E207" s="1">
        <v>0</v>
      </c>
      <c r="F207" s="1">
        <v>0</v>
      </c>
      <c r="G207" s="2">
        <f t="shared" si="0"/>
        <v>1249.0768799999998</v>
      </c>
      <c r="H207" s="2">
        <f t="shared" si="1"/>
        <v>0.62000000000011823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1.1599999999999999</v>
      </c>
      <c r="D209" s="1">
        <f>'PR-RAS'!E213</f>
        <v>2.59</v>
      </c>
      <c r="E209" s="1">
        <v>0</v>
      </c>
      <c r="F209" s="1">
        <v>0</v>
      </c>
      <c r="G209" s="2">
        <f t="shared" si="0"/>
        <v>1.3187199999999999</v>
      </c>
      <c r="H209" s="2">
        <f t="shared" si="1"/>
        <v>0.57000000000000006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1285.96</v>
      </c>
      <c r="D210" s="1">
        <f>'PR-RAS'!E214</f>
        <v>218.29</v>
      </c>
      <c r="E210" s="1">
        <v>0</v>
      </c>
      <c r="F210" s="1">
        <v>0</v>
      </c>
      <c r="G210" s="2">
        <f t="shared" si="0"/>
        <v>360.01085999999998</v>
      </c>
      <c r="H210" s="2">
        <f t="shared" si="1"/>
        <v>0.32999999999995566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15114.36</v>
      </c>
      <c r="D211" s="1">
        <f>'PR-RAS'!E215</f>
        <v>15071.61</v>
      </c>
      <c r="E211" s="1">
        <v>0</v>
      </c>
      <c r="F211" s="1">
        <v>0</v>
      </c>
      <c r="G211" s="2">
        <f t="shared" si="0"/>
        <v>9504.0918000000001</v>
      </c>
      <c r="H211" s="2">
        <f t="shared" si="1"/>
        <v>0.75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15114.36</v>
      </c>
      <c r="D215" s="1">
        <f>'PR-RAS'!E219</f>
        <v>15071.61</v>
      </c>
      <c r="E215" s="1">
        <v>0</v>
      </c>
      <c r="F215" s="1">
        <v>0</v>
      </c>
      <c r="G215" s="2">
        <f t="shared" si="0"/>
        <v>9685.12212</v>
      </c>
      <c r="H215" s="2">
        <f t="shared" si="1"/>
        <v>0.75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15114.36</v>
      </c>
      <c r="D218" s="1">
        <f>'PR-RAS'!E222</f>
        <v>15071.61</v>
      </c>
      <c r="E218" s="1">
        <v>0</v>
      </c>
      <c r="F218" s="1">
        <v>0</v>
      </c>
      <c r="G218" s="2">
        <f t="shared" si="0"/>
        <v>9820.8948600000003</v>
      </c>
      <c r="H218" s="2">
        <f t="shared" si="1"/>
        <v>0.75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204614.15999999997</v>
      </c>
      <c r="D220" s="1">
        <f>'PR-RAS'!E224</f>
        <v>180028.69</v>
      </c>
      <c r="E220" s="1">
        <v>0</v>
      </c>
      <c r="F220" s="1">
        <v>0</v>
      </c>
      <c r="G220" s="2">
        <f t="shared" si="0"/>
        <v>123663.06726000001</v>
      </c>
      <c r="H220" s="2">
        <f t="shared" si="1"/>
        <v>0.46999999997206032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41931.86</v>
      </c>
      <c r="D227" s="1">
        <f>'PR-RAS'!E231</f>
        <v>21344.39</v>
      </c>
      <c r="E227" s="1">
        <v>0</v>
      </c>
      <c r="F227" s="1">
        <v>0</v>
      </c>
      <c r="G227" s="2">
        <f t="shared" si="0"/>
        <v>19124.264640000001</v>
      </c>
      <c r="H227" s="2">
        <f t="shared" si="1"/>
        <v>0.52999999999883585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41931.86</v>
      </c>
      <c r="D228" s="1">
        <f>'PR-RAS'!E232</f>
        <v>21344.39</v>
      </c>
      <c r="E228" s="1">
        <v>0</v>
      </c>
      <c r="F228" s="1">
        <v>0</v>
      </c>
      <c r="G228" s="2">
        <f t="shared" si="0"/>
        <v>19208.885280000002</v>
      </c>
      <c r="H228" s="2">
        <f t="shared" si="1"/>
        <v>0.52999999999883585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914.56</v>
      </c>
      <c r="D232" s="1">
        <f>'PR-RAS'!E236</f>
        <v>6000</v>
      </c>
      <c r="E232" s="1">
        <v>0</v>
      </c>
      <c r="F232" s="1">
        <v>0</v>
      </c>
      <c r="G232" s="2">
        <f t="shared" si="0"/>
        <v>2983.2633599999999</v>
      </c>
      <c r="H232" s="2">
        <f t="shared" si="1"/>
        <v>0.44000000000005457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914.56</v>
      </c>
      <c r="D233" s="1">
        <f>'PR-RAS'!E237</f>
        <v>6000</v>
      </c>
      <c r="E233" s="1">
        <v>0</v>
      </c>
      <c r="F233" s="1">
        <v>0</v>
      </c>
      <c r="G233" s="2">
        <f t="shared" si="0"/>
        <v>2996.1779200000001</v>
      </c>
      <c r="H233" s="2">
        <f t="shared" si="1"/>
        <v>0.44000000000005457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161767.74</v>
      </c>
      <c r="D236" s="1">
        <f>'PR-RAS'!E240</f>
        <v>152684.29999999999</v>
      </c>
      <c r="E236" s="1">
        <v>0</v>
      </c>
      <c r="F236" s="1">
        <v>0</v>
      </c>
      <c r="G236" s="2">
        <f t="shared" si="0"/>
        <v>109777.03989999999</v>
      </c>
      <c r="H236" s="2">
        <f t="shared" si="1"/>
        <v>0.55999999999767169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161767.74</v>
      </c>
      <c r="D237" s="1">
        <f>'PR-RAS'!E241</f>
        <v>152684.29999999999</v>
      </c>
      <c r="E237" s="1">
        <v>0</v>
      </c>
      <c r="F237" s="1">
        <v>0</v>
      </c>
      <c r="G237" s="2">
        <f t="shared" si="0"/>
        <v>110244.17623999999</v>
      </c>
      <c r="H237" s="2">
        <f t="shared" si="1"/>
        <v>0.55999999999767169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44721.39</v>
      </c>
      <c r="D248" s="1">
        <f>'PR-RAS'!E252</f>
        <v>54440.32</v>
      </c>
      <c r="E248" s="1">
        <v>0</v>
      </c>
      <c r="F248" s="1">
        <v>0</v>
      </c>
      <c r="G248" s="2">
        <f t="shared" si="0"/>
        <v>37939.701410000001</v>
      </c>
      <c r="H248" s="2">
        <f t="shared" si="1"/>
        <v>0.70999999999912689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44721.39</v>
      </c>
      <c r="D255" s="1">
        <f>'PR-RAS'!E259</f>
        <v>54440.32</v>
      </c>
      <c r="E255" s="1">
        <v>0</v>
      </c>
      <c r="F255" s="1">
        <v>0</v>
      </c>
      <c r="G255" s="2">
        <f t="shared" si="0"/>
        <v>39014.91562</v>
      </c>
      <c r="H255" s="2">
        <f t="shared" si="1"/>
        <v>0.70999999999912689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43255.76</v>
      </c>
      <c r="D256" s="1">
        <f>'PR-RAS'!E260</f>
        <v>51688.2</v>
      </c>
      <c r="E256" s="1">
        <v>0</v>
      </c>
      <c r="F256" s="1">
        <v>0</v>
      </c>
      <c r="G256" s="2">
        <f t="shared" si="0"/>
        <v>37391.200799999999</v>
      </c>
      <c r="H256" s="2">
        <f t="shared" si="1"/>
        <v>0.43999999999505235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1465.63</v>
      </c>
      <c r="D257" s="1">
        <f>'PR-RAS'!E261</f>
        <v>2752.12</v>
      </c>
      <c r="E257" s="1">
        <v>0</v>
      </c>
      <c r="F257" s="1">
        <v>0</v>
      </c>
      <c r="G257" s="2">
        <f t="shared" si="0"/>
        <v>1784.2867200000001</v>
      </c>
      <c r="H257" s="2">
        <f t="shared" si="1"/>
        <v>0.48999999999978172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69373.13</v>
      </c>
      <c r="D259" s="1">
        <f>'PR-RAS'!E263</f>
        <v>82079.61</v>
      </c>
      <c r="E259" s="1">
        <v>0</v>
      </c>
      <c r="F259" s="1">
        <v>0</v>
      </c>
      <c r="G259" s="2">
        <f t="shared" si="0"/>
        <v>60251.346300000005</v>
      </c>
      <c r="H259" s="2">
        <f t="shared" si="1"/>
        <v>0.52000000000407454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69373.13</v>
      </c>
      <c r="D260" s="1">
        <f>'PR-RAS'!E264</f>
        <v>82079.61</v>
      </c>
      <c r="E260" s="1">
        <v>0</v>
      </c>
      <c r="F260" s="1">
        <v>0</v>
      </c>
      <c r="G260" s="2">
        <f t="shared" si="0"/>
        <v>60484.878650000006</v>
      </c>
      <c r="H260" s="2">
        <f t="shared" si="1"/>
        <v>0.52000000000407454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69373.13</v>
      </c>
      <c r="D261" s="1">
        <f>'PR-RAS'!E265</f>
        <v>82079.61</v>
      </c>
      <c r="E261" s="1">
        <v>0</v>
      </c>
      <c r="F261" s="1">
        <v>0</v>
      </c>
      <c r="G261" s="2">
        <f t="shared" si="0"/>
        <v>60718.411</v>
      </c>
      <c r="H261" s="2">
        <f t="shared" si="1"/>
        <v>0.52000000000407454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829162.36999999988</v>
      </c>
      <c r="D285" s="1">
        <f>'PR-RAS'!E289</f>
        <v>852583.79999999981</v>
      </c>
      <c r="E285" s="1">
        <v>0</v>
      </c>
      <c r="F285" s="1">
        <v>0</v>
      </c>
      <c r="G285" s="2">
        <f t="shared" si="8"/>
        <v>719749.71147999982</v>
      </c>
      <c r="H285" s="2">
        <f t="shared" si="9"/>
        <v>0.57000000006519258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778646.2</v>
      </c>
      <c r="D286" s="1">
        <f>'PR-RAS'!E290</f>
        <v>294839.34000000008</v>
      </c>
      <c r="E286" s="1">
        <v>0</v>
      </c>
      <c r="F286" s="1">
        <v>0</v>
      </c>
      <c r="G286" s="2">
        <f t="shared" si="8"/>
        <v>389972.59080000001</v>
      </c>
      <c r="H286" s="2">
        <f t="shared" si="9"/>
        <v>0.5400000000372529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1108652.24</v>
      </c>
      <c r="D288" s="1">
        <f>'PR-RAS'!E292</f>
        <v>347251.27</v>
      </c>
      <c r="E288" s="1">
        <v>0</v>
      </c>
      <c r="F288" s="1">
        <v>0</v>
      </c>
      <c r="G288" s="2">
        <f t="shared" si="8"/>
        <v>517505.42185999994</v>
      </c>
      <c r="H288" s="2">
        <f t="shared" si="9"/>
        <v>0.51000000000931323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32889.74</v>
      </c>
      <c r="D290" s="1">
        <f>'PR-RAS'!E294</f>
        <v>33591.760000000002</v>
      </c>
      <c r="E290" s="1">
        <v>0</v>
      </c>
      <c r="F290" s="1">
        <v>0</v>
      </c>
      <c r="G290" s="2">
        <f t="shared" si="8"/>
        <v>28921.172140000002</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176.24</v>
      </c>
      <c r="D293" s="1">
        <f>'PR-RAS'!E298</f>
        <v>5.48</v>
      </c>
      <c r="E293" s="1">
        <v>0</v>
      </c>
      <c r="F293" s="1">
        <v>0</v>
      </c>
      <c r="G293" s="2">
        <f t="shared" si="8"/>
        <v>54.662399999999998</v>
      </c>
      <c r="H293" s="2">
        <f t="shared" si="9"/>
        <v>0.72000000000000952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176.24</v>
      </c>
      <c r="D306" s="1">
        <f>'PR-RAS'!E311</f>
        <v>5.48</v>
      </c>
      <c r="E306" s="1">
        <v>0</v>
      </c>
      <c r="F306" s="1">
        <v>0</v>
      </c>
      <c r="G306" s="2">
        <f t="shared" si="8"/>
        <v>57.096000000000004</v>
      </c>
      <c r="H306" s="2">
        <f t="shared" si="9"/>
        <v>0.72000000000000952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176.24</v>
      </c>
      <c r="D307" s="1">
        <f>'PR-RAS'!E312</f>
        <v>5.48</v>
      </c>
      <c r="E307" s="1">
        <v>0</v>
      </c>
      <c r="F307" s="1">
        <v>0</v>
      </c>
      <c r="G307" s="2">
        <f t="shared" si="8"/>
        <v>57.283200000000001</v>
      </c>
      <c r="H307" s="2">
        <f t="shared" si="9"/>
        <v>0.72000000000000952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176.24</v>
      </c>
      <c r="D308" s="1">
        <f>'PR-RAS'!E313</f>
        <v>5.48</v>
      </c>
      <c r="E308" s="1">
        <v>0</v>
      </c>
      <c r="F308" s="1">
        <v>0</v>
      </c>
      <c r="G308" s="2">
        <f t="shared" si="8"/>
        <v>57.470400000000005</v>
      </c>
      <c r="H308" s="2">
        <f t="shared" si="9"/>
        <v>0.72000000000000952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578724.62</v>
      </c>
      <c r="D345" s="1">
        <f>'PR-RAS'!E350</f>
        <v>287325.04000000004</v>
      </c>
      <c r="E345" s="1">
        <v>0</v>
      </c>
      <c r="F345" s="1">
        <v>0</v>
      </c>
      <c r="G345" s="2">
        <f t="shared" si="8"/>
        <v>396760.89680000005</v>
      </c>
      <c r="H345" s="2">
        <f t="shared" si="9"/>
        <v>0.42000000004190952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4846.93</v>
      </c>
      <c r="D346" s="1">
        <f>'PR-RAS'!E351</f>
        <v>0</v>
      </c>
      <c r="E346" s="1">
        <v>0</v>
      </c>
      <c r="F346" s="1">
        <v>0</v>
      </c>
      <c r="G346" s="2">
        <f t="shared" si="8"/>
        <v>1672.19085</v>
      </c>
      <c r="H346" s="2">
        <f t="shared" si="9"/>
        <v>6.9999999999708962E-2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4846.93</v>
      </c>
      <c r="D351" s="1">
        <f>'PR-RAS'!E356</f>
        <v>0</v>
      </c>
      <c r="E351" s="1">
        <v>0</v>
      </c>
      <c r="F351" s="1">
        <v>0</v>
      </c>
      <c r="G351" s="2">
        <f t="shared" si="8"/>
        <v>1696.4255000000001</v>
      </c>
      <c r="H351" s="2">
        <f t="shared" si="9"/>
        <v>6.9999999999708962E-2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4846.93</v>
      </c>
      <c r="D355" s="1">
        <f>'PR-RAS'!E360</f>
        <v>0</v>
      </c>
      <c r="E355" s="1">
        <v>0</v>
      </c>
      <c r="F355" s="1">
        <v>0</v>
      </c>
      <c r="G355" s="2">
        <f t="shared" si="8"/>
        <v>1715.81322</v>
      </c>
      <c r="H355" s="2">
        <f t="shared" si="9"/>
        <v>6.9999999999708962E-2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529627.32999999996</v>
      </c>
      <c r="D358" s="1">
        <f>'PR-RAS'!E363</f>
        <v>132609.57</v>
      </c>
      <c r="E358" s="1">
        <v>0</v>
      </c>
      <c r="F358" s="1">
        <v>0</v>
      </c>
      <c r="G358" s="2">
        <f t="shared" si="8"/>
        <v>283760.18978999997</v>
      </c>
      <c r="H358" s="2">
        <f t="shared" si="9"/>
        <v>0.75999999995110556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461409.44</v>
      </c>
      <c r="D359" s="1">
        <f>'PR-RAS'!E364</f>
        <v>101063.52</v>
      </c>
      <c r="E359" s="1">
        <v>0</v>
      </c>
      <c r="F359" s="1">
        <v>0</v>
      </c>
      <c r="G359" s="2">
        <f t="shared" si="8"/>
        <v>237546.05983999997</v>
      </c>
      <c r="H359" s="2">
        <f t="shared" si="9"/>
        <v>0.91999999999825377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158214.99</v>
      </c>
      <c r="D362" s="1">
        <f>'PR-RAS'!E367</f>
        <v>76947.990000000005</v>
      </c>
      <c r="E362" s="1">
        <v>0</v>
      </c>
      <c r="F362" s="1">
        <v>0</v>
      </c>
      <c r="G362" s="2">
        <f t="shared" si="8"/>
        <v>112672.06016999998</v>
      </c>
      <c r="H362" s="2">
        <f t="shared" si="9"/>
        <v>2.0000000004074536E-2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303194.45</v>
      </c>
      <c r="D363" s="1">
        <f>'PR-RAS'!E368</f>
        <v>24115.53</v>
      </c>
      <c r="E363" s="1">
        <v>0</v>
      </c>
      <c r="F363" s="1">
        <v>0</v>
      </c>
      <c r="G363" s="2">
        <f t="shared" si="8"/>
        <v>127216.03462000001</v>
      </c>
      <c r="H363" s="2">
        <f t="shared" si="9"/>
        <v>0.92000000001280569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9718.1</v>
      </c>
      <c r="D364" s="1">
        <f>'PR-RAS'!E369</f>
        <v>13548.740000000002</v>
      </c>
      <c r="E364" s="1">
        <v>0</v>
      </c>
      <c r="F364" s="1">
        <v>0</v>
      </c>
      <c r="G364" s="2">
        <f t="shared" si="8"/>
        <v>13364.055539999999</v>
      </c>
      <c r="H364" s="2">
        <f t="shared" si="9"/>
        <v>0.35999999999876309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4007.08</v>
      </c>
      <c r="D365" s="1">
        <f>'PR-RAS'!E370</f>
        <v>4273.92</v>
      </c>
      <c r="E365" s="1">
        <v>0</v>
      </c>
      <c r="F365" s="1">
        <v>0</v>
      </c>
      <c r="G365" s="2">
        <f t="shared" si="8"/>
        <v>4569.9908800000003</v>
      </c>
      <c r="H365" s="2">
        <f t="shared" si="9"/>
        <v>0.15999999999985448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3375.69</v>
      </c>
      <c r="E368" s="1">
        <v>0</v>
      </c>
      <c r="F368" s="1">
        <v>0</v>
      </c>
      <c r="G368" s="2">
        <f t="shared" si="8"/>
        <v>2477.7564600000001</v>
      </c>
      <c r="H368" s="2">
        <f t="shared" si="9"/>
        <v>0.30999999999994543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5711.02</v>
      </c>
      <c r="D371" s="1">
        <f>'PR-RAS'!E376</f>
        <v>5899.13</v>
      </c>
      <c r="E371" s="1">
        <v>0</v>
      </c>
      <c r="F371" s="1">
        <v>0</v>
      </c>
      <c r="G371" s="2">
        <f t="shared" si="8"/>
        <v>6478.4335999999994</v>
      </c>
      <c r="H371" s="2">
        <f t="shared" si="9"/>
        <v>0.1500000000005457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28644.63</v>
      </c>
      <c r="D373" s="1">
        <f>'PR-RAS'!E378</f>
        <v>8747.31</v>
      </c>
      <c r="E373" s="1">
        <v>0</v>
      </c>
      <c r="F373" s="1">
        <v>0</v>
      </c>
      <c r="G373" s="2">
        <f t="shared" si="8"/>
        <v>17163.800999999999</v>
      </c>
      <c r="H373" s="2">
        <f t="shared" si="9"/>
        <v>0.67999999999847205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28644.63</v>
      </c>
      <c r="D374" s="1">
        <f>'PR-RAS'!E379</f>
        <v>0</v>
      </c>
      <c r="E374" s="1">
        <v>0</v>
      </c>
      <c r="F374" s="1">
        <v>0</v>
      </c>
      <c r="G374" s="2">
        <f t="shared" si="8"/>
        <v>10684.44699</v>
      </c>
      <c r="H374" s="2">
        <f t="shared" si="9"/>
        <v>0.36999999999898137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8747.31</v>
      </c>
      <c r="E376" s="1">
        <v>0</v>
      </c>
      <c r="F376" s="1">
        <v>0</v>
      </c>
      <c r="G376" s="2">
        <f t="shared" si="8"/>
        <v>6560.4825000000001</v>
      </c>
      <c r="H376" s="2">
        <f t="shared" si="9"/>
        <v>0.30999999999949068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29855.16</v>
      </c>
      <c r="D386" s="1">
        <f>'PR-RAS'!E391</f>
        <v>9250</v>
      </c>
      <c r="E386" s="1">
        <v>0</v>
      </c>
      <c r="F386" s="1">
        <v>0</v>
      </c>
      <c r="G386" s="2">
        <f t="shared" si="8"/>
        <v>18616.7366</v>
      </c>
      <c r="H386" s="2">
        <f t="shared" si="9"/>
        <v>0.15999999999985448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10278.549999999999</v>
      </c>
      <c r="D388" s="1">
        <f>'PR-RAS'!E393</f>
        <v>0</v>
      </c>
      <c r="E388" s="1">
        <v>0</v>
      </c>
      <c r="F388" s="1">
        <v>0</v>
      </c>
      <c r="G388" s="2">
        <f t="shared" si="8"/>
        <v>3977.7988499999997</v>
      </c>
      <c r="H388" s="2">
        <f t="shared" si="9"/>
        <v>0.4500000000007276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19576.61</v>
      </c>
      <c r="D389" s="1">
        <f>'PR-RAS'!E394</f>
        <v>9250</v>
      </c>
      <c r="E389" s="1">
        <v>0</v>
      </c>
      <c r="F389" s="1">
        <v>0</v>
      </c>
      <c r="G389" s="2">
        <f t="shared" si="8"/>
        <v>14773.724680000001</v>
      </c>
      <c r="H389" s="2">
        <f t="shared" si="9"/>
        <v>0.38999999999941792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44250.36</v>
      </c>
      <c r="D397" s="1">
        <f>'PR-RAS'!E402</f>
        <v>154715.47</v>
      </c>
      <c r="E397" s="1">
        <v>0</v>
      </c>
      <c r="F397" s="1">
        <v>0</v>
      </c>
      <c r="G397" s="2">
        <f t="shared" si="8"/>
        <v>140057.7948</v>
      </c>
      <c r="H397" s="2">
        <f t="shared" si="9"/>
        <v>0.83000000000174623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44250.36</v>
      </c>
      <c r="D398" s="1">
        <f>'PR-RAS'!E403</f>
        <v>145390.28</v>
      </c>
      <c r="E398" s="1">
        <v>0</v>
      </c>
      <c r="F398" s="1">
        <v>0</v>
      </c>
      <c r="G398" s="2">
        <f t="shared" si="8"/>
        <v>133007.27523999999</v>
      </c>
      <c r="H398" s="2">
        <f t="shared" si="9"/>
        <v>0.63999999999941792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9325.19</v>
      </c>
      <c r="E400" s="1">
        <v>0</v>
      </c>
      <c r="F400" s="1">
        <v>0</v>
      </c>
      <c r="G400" s="2">
        <f t="shared" si="8"/>
        <v>7441.5016200000009</v>
      </c>
      <c r="H400" s="2">
        <f t="shared" si="9"/>
        <v>0.19000000000050932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578548.38</v>
      </c>
      <c r="D403" s="1">
        <f>'PR-RAS'!E408</f>
        <v>287319.56000000006</v>
      </c>
      <c r="E403" s="1">
        <v>0</v>
      </c>
      <c r="F403" s="1">
        <v>0</v>
      </c>
      <c r="G403" s="2">
        <f t="shared" si="8"/>
        <v>463581.375</v>
      </c>
      <c r="H403" s="2">
        <f t="shared" si="9"/>
        <v>0.81999999994877726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1029282.25</v>
      </c>
      <c r="D405" s="1">
        <f>'PR-RAS'!E410</f>
        <v>67783.460000000006</v>
      </c>
      <c r="E405" s="1">
        <v>0</v>
      </c>
      <c r="F405" s="1">
        <v>0</v>
      </c>
      <c r="G405" s="2">
        <f t="shared" si="8"/>
        <v>470599.06468000001</v>
      </c>
      <c r="H405" s="2">
        <f t="shared" si="9"/>
        <v>0.71000000000640284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4409.1400000000003</v>
      </c>
      <c r="D406" s="1">
        <f>'PR-RAS'!E411</f>
        <v>4371.96</v>
      </c>
      <c r="E406" s="1">
        <v>0</v>
      </c>
      <c r="F406" s="1">
        <v>0</v>
      </c>
      <c r="G406" s="2">
        <f t="shared" si="8"/>
        <v>5326.9893000000011</v>
      </c>
      <c r="H406" s="2">
        <f t="shared" si="9"/>
        <v>0.18000000000029104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1607984.8099999998</v>
      </c>
      <c r="D407" s="1">
        <f>'PR-RAS'!E412</f>
        <v>1147428.6199999999</v>
      </c>
      <c r="E407" s="1">
        <v>0</v>
      </c>
      <c r="F407" s="1">
        <v>0</v>
      </c>
      <c r="G407" s="2">
        <f t="shared" si="8"/>
        <v>1584553.8722999999</v>
      </c>
      <c r="H407" s="2">
        <f t="shared" si="9"/>
        <v>0.57000000029802322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1407886.9899999998</v>
      </c>
      <c r="D408" s="1">
        <f>'PR-RAS'!E413</f>
        <v>1139908.8399999999</v>
      </c>
      <c r="E408" s="1">
        <v>0</v>
      </c>
      <c r="F408" s="1">
        <v>0</v>
      </c>
      <c r="G408" s="2">
        <f t="shared" si="8"/>
        <v>1500895.8006899997</v>
      </c>
      <c r="H408" s="2">
        <f t="shared" si="9"/>
        <v>0.17000000039115548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200097.82000000007</v>
      </c>
      <c r="D409" s="1">
        <f>'PR-RAS'!E414</f>
        <v>7519.7800000000279</v>
      </c>
      <c r="E409" s="1">
        <v>0</v>
      </c>
      <c r="F409" s="1">
        <v>0</v>
      </c>
      <c r="G409" s="2">
        <f t="shared" si="8"/>
        <v>87776.051040000049</v>
      </c>
      <c r="H409" s="2">
        <f t="shared" si="9"/>
        <v>0.39999999990686774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79369.989999999991</v>
      </c>
      <c r="D411" s="1">
        <f>'PR-RAS'!E416</f>
        <v>279467.81</v>
      </c>
      <c r="E411" s="1">
        <v>0</v>
      </c>
      <c r="F411" s="1">
        <v>0</v>
      </c>
      <c r="G411" s="2">
        <f t="shared" si="8"/>
        <v>261705.30009999999</v>
      </c>
      <c r="H411" s="2">
        <f t="shared" si="9"/>
        <v>0.20000000001164153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37298.879999999997</v>
      </c>
      <c r="D413" s="1">
        <f>'PR-RAS'!E418</f>
        <v>37963.72</v>
      </c>
      <c r="E413" s="1">
        <v>0</v>
      </c>
      <c r="F413" s="1">
        <v>0</v>
      </c>
      <c r="G413" s="2">
        <f t="shared" si="8"/>
        <v>46649.243840000003</v>
      </c>
      <c r="H413" s="2">
        <f t="shared" si="9"/>
        <v>0.40000000000145519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1607984.8099999998</v>
      </c>
      <c r="D633" s="1">
        <f>'PR-RAS'!E639</f>
        <v>1147428.6199999999</v>
      </c>
      <c r="E633" s="1">
        <v>0</v>
      </c>
      <c r="F633" s="1">
        <v>0</v>
      </c>
      <c r="G633" s="2">
        <f t="shared" si="10"/>
        <v>2466596.1755999997</v>
      </c>
      <c r="H633" s="2">
        <f t="shared" si="11"/>
        <v>0.57000000029802322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1407886.9899999998</v>
      </c>
      <c r="D634" s="1">
        <f>'PR-RAS'!E640</f>
        <v>1139908.8399999999</v>
      </c>
      <c r="E634" s="1">
        <v>0</v>
      </c>
      <c r="F634" s="1">
        <v>0</v>
      </c>
      <c r="G634" s="2">
        <f t="shared" si="10"/>
        <v>2334317.0561099998</v>
      </c>
      <c r="H634" s="2">
        <f t="shared" si="11"/>
        <v>0.17000000039115548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200097.82000000007</v>
      </c>
      <c r="D635" s="1">
        <f>'PR-RAS'!E641</f>
        <v>7519.7800000000279</v>
      </c>
      <c r="E635" s="1">
        <v>0</v>
      </c>
      <c r="F635" s="1">
        <v>0</v>
      </c>
      <c r="G635" s="2">
        <f t="shared" si="10"/>
        <v>136397.09892000008</v>
      </c>
      <c r="H635" s="2">
        <f t="shared" si="11"/>
        <v>0.39999999990686774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79369.989999999991</v>
      </c>
      <c r="D637" s="1">
        <f>'PR-RAS'!E643</f>
        <v>279467.81</v>
      </c>
      <c r="E637" s="1">
        <v>0</v>
      </c>
      <c r="F637" s="1">
        <v>0</v>
      </c>
      <c r="G637" s="2">
        <f t="shared" si="10"/>
        <v>405962.36796</v>
      </c>
      <c r="H637" s="2">
        <f t="shared" si="11"/>
        <v>0.20000000001164153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279467.81000000006</v>
      </c>
      <c r="D639" s="1">
        <f>'PR-RAS'!E645</f>
        <v>286987.59000000003</v>
      </c>
      <c r="E639" s="1">
        <v>0</v>
      </c>
      <c r="F639" s="1">
        <v>0</v>
      </c>
      <c r="G639" s="2">
        <f t="shared" si="10"/>
        <v>544496.62762000004</v>
      </c>
      <c r="H639" s="2">
        <f t="shared" si="11"/>
        <v>0.59999999991850927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139503.57999999999</v>
      </c>
      <c r="D642" s="1">
        <f>'PR-RAS'!E649</f>
        <v>361598.42</v>
      </c>
      <c r="E642" s="1">
        <v>0</v>
      </c>
      <c r="F642" s="1">
        <v>0</v>
      </c>
      <c r="G642" s="2">
        <f t="shared" si="10"/>
        <v>552990.96921999997</v>
      </c>
      <c r="H642" s="2">
        <f t="shared" si="11"/>
        <v>0.83999999999650754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1615167.83</v>
      </c>
      <c r="D643" s="1">
        <f>'PR-RAS'!E650</f>
        <v>1173831.8700000001</v>
      </c>
      <c r="E643" s="1">
        <v>0</v>
      </c>
      <c r="F643" s="1">
        <v>0</v>
      </c>
      <c r="G643" s="2">
        <f t="shared" si="10"/>
        <v>2544137.8679400003</v>
      </c>
      <c r="H643" s="2">
        <f t="shared" si="11"/>
        <v>0.29999999981373549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1393072.99</v>
      </c>
      <c r="D644" s="1">
        <f>'PR-RAS'!E651</f>
        <v>1130675.3799999999</v>
      </c>
      <c r="E644" s="1">
        <v>0</v>
      </c>
      <c r="F644" s="1">
        <v>0</v>
      </c>
      <c r="G644" s="2">
        <f t="shared" si="10"/>
        <v>2349794.4712499999</v>
      </c>
      <c r="H644" s="2">
        <f t="shared" si="11"/>
        <v>0.38999999989755452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361598.42000000016</v>
      </c>
      <c r="D645" s="1">
        <f>'PR-RAS'!E652</f>
        <v>404754.91000000015</v>
      </c>
      <c r="E645" s="1">
        <v>0</v>
      </c>
      <c r="F645" s="1">
        <v>0</v>
      </c>
      <c r="G645" s="2">
        <f t="shared" si="10"/>
        <v>754193.70656000031</v>
      </c>
      <c r="H645" s="2">
        <f t="shared" si="11"/>
        <v>0.51000000000931323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11</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10</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671.31</v>
      </c>
      <c r="D651" s="1">
        <f>'PR-RAS'!E658</f>
        <v>729.16</v>
      </c>
      <c r="E651" s="1">
        <v>0</v>
      </c>
      <c r="F651" s="1">
        <v>0</v>
      </c>
      <c r="G651" s="2">
        <f t="shared" si="10"/>
        <v>1384.2595000000001</v>
      </c>
      <c r="H651" s="2">
        <f t="shared" si="11"/>
        <v>0.4699999999999136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361578.08</v>
      </c>
      <c r="D654" s="1">
        <f>'PR-RAS'!E661</f>
        <v>387649.9</v>
      </c>
      <c r="E654" s="1">
        <v>0</v>
      </c>
      <c r="F654" s="1">
        <v>0</v>
      </c>
      <c r="G654" s="2">
        <f t="shared" si="10"/>
        <v>742381.2556400001</v>
      </c>
      <c r="H654" s="2">
        <f t="shared" si="11"/>
        <v>0.17999999999301508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101989.14</v>
      </c>
      <c r="D658" s="1">
        <f>'PR-RAS'!E665</f>
        <v>181399.02</v>
      </c>
      <c r="E658" s="1">
        <v>0</v>
      </c>
      <c r="F658" s="1">
        <v>0</v>
      </c>
      <c r="G658" s="2">
        <f t="shared" si="10"/>
        <v>305365.17726000003</v>
      </c>
      <c r="H658" s="2">
        <f t="shared" si="11"/>
        <v>0.15999999998894054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746.57</v>
      </c>
      <c r="D659" s="1">
        <f>'PR-RAS'!E666</f>
        <v>750</v>
      </c>
      <c r="E659" s="1">
        <v>0</v>
      </c>
      <c r="F659" s="1">
        <v>0</v>
      </c>
      <c r="G659" s="2">
        <f t="shared" si="10"/>
        <v>1478.2430600000002</v>
      </c>
      <c r="H659" s="2">
        <f t="shared" si="11"/>
        <v>0.42999999999994998</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4994.28</v>
      </c>
      <c r="E662" s="1">
        <v>0</v>
      </c>
      <c r="F662" s="1">
        <v>0</v>
      </c>
      <c r="G662" s="2">
        <f t="shared" si="10"/>
        <v>6602.4381599999997</v>
      </c>
      <c r="H662" s="2">
        <f t="shared" si="11"/>
        <v>0.27999999999974534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46575.56</v>
      </c>
      <c r="D666" s="1">
        <f>'PR-RAS'!E673</f>
        <v>0</v>
      </c>
      <c r="E666" s="1">
        <v>0</v>
      </c>
      <c r="F666" s="1">
        <v>0</v>
      </c>
      <c r="G666" s="2">
        <f t="shared" si="10"/>
        <v>30972.7474</v>
      </c>
      <c r="H666" s="2">
        <f t="shared" si="11"/>
        <v>0.44000000000232831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28343.56</v>
      </c>
      <c r="D687" s="1">
        <f>'PR-RAS'!E694</f>
        <v>0</v>
      </c>
      <c r="E687" s="1">
        <v>0</v>
      </c>
      <c r="F687" s="1">
        <v>0</v>
      </c>
      <c r="G687" s="2">
        <f t="shared" si="10"/>
        <v>19443.682160000004</v>
      </c>
      <c r="H687" s="2">
        <f t="shared" si="11"/>
        <v>0.43999999999869033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33763.769999999997</v>
      </c>
      <c r="E688" s="1">
        <v>0</v>
      </c>
      <c r="F688" s="1">
        <v>0</v>
      </c>
      <c r="G688" s="2">
        <f t="shared" si="10"/>
        <v>46391.419979999999</v>
      </c>
      <c r="H688" s="2">
        <f t="shared" si="11"/>
        <v>0.23000000000320142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361453.65</v>
      </c>
      <c r="D691" s="1">
        <f>'PR-RAS'!E698</f>
        <v>1871.57</v>
      </c>
      <c r="E691" s="1">
        <v>0</v>
      </c>
      <c r="F691" s="1">
        <v>0</v>
      </c>
      <c r="G691" s="2">
        <f t="shared" si="10"/>
        <v>251985.78510000001</v>
      </c>
      <c r="H691" s="2">
        <f t="shared" si="11"/>
        <v>0.7799999999767806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7704.14</v>
      </c>
      <c r="D709" s="1">
        <f>'PR-RAS'!E716</f>
        <v>1.96</v>
      </c>
      <c r="E709" s="1">
        <v>0</v>
      </c>
      <c r="F709" s="1">
        <v>0</v>
      </c>
      <c r="G709" s="2">
        <f t="shared" si="10"/>
        <v>5457.3064800000002</v>
      </c>
      <c r="H709" s="2">
        <f t="shared" si="11"/>
        <v>0.18000000000032745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5585.5</v>
      </c>
      <c r="D711" s="1">
        <f>'PR-RAS'!E718</f>
        <v>3823.86</v>
      </c>
      <c r="E711" s="1">
        <v>0</v>
      </c>
      <c r="F711" s="1">
        <v>0</v>
      </c>
      <c r="G711" s="2">
        <f t="shared" si="10"/>
        <v>9395.5861999999997</v>
      </c>
      <c r="H711" s="2">
        <f t="shared" si="11"/>
        <v>0.63999999999987267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951.19</v>
      </c>
      <c r="D715" s="1">
        <f>'PR-RAS'!E722</f>
        <v>1017.02</v>
      </c>
      <c r="E715" s="1">
        <v>0</v>
      </c>
      <c r="F715" s="1">
        <v>0</v>
      </c>
      <c r="G715" s="2">
        <f t="shared" si="10"/>
        <v>2131.4542200000001</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3525.66</v>
      </c>
      <c r="D718" s="1">
        <f>'PR-RAS'!E725</f>
        <v>3514.14</v>
      </c>
      <c r="E718" s="1">
        <v>0</v>
      </c>
      <c r="F718" s="1">
        <v>0</v>
      </c>
      <c r="G718" s="2">
        <f t="shared" si="10"/>
        <v>7567.1749799999989</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96.78</v>
      </c>
      <c r="D735" s="1">
        <f>'PR-RAS'!E742</f>
        <v>0</v>
      </c>
      <c r="E735" s="1">
        <v>0</v>
      </c>
      <c r="F735" s="1">
        <v>0</v>
      </c>
      <c r="G735" s="2">
        <f t="shared" si="10"/>
        <v>71.036519999999996</v>
      </c>
      <c r="H735" s="2">
        <f t="shared" si="11"/>
        <v>0.21999999999999886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13521.69</v>
      </c>
      <c r="D752" s="1">
        <f>'PR-RAS'!E759</f>
        <v>12948.26</v>
      </c>
      <c r="E752" s="1">
        <v>0</v>
      </c>
      <c r="F752" s="1">
        <v>0</v>
      </c>
      <c r="G752" s="2">
        <f t="shared" si="10"/>
        <v>29603.075710000001</v>
      </c>
      <c r="H752" s="2">
        <f t="shared" si="11"/>
        <v>0.56999999999970896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1592.67</v>
      </c>
      <c r="D753" s="1">
        <f>'PR-RAS'!E760</f>
        <v>2123.35</v>
      </c>
      <c r="E753" s="1">
        <v>0</v>
      </c>
      <c r="F753" s="1">
        <v>0</v>
      </c>
      <c r="G753" s="2">
        <f t="shared" si="10"/>
        <v>4391.2062399999995</v>
      </c>
      <c r="H753" s="2">
        <f t="shared" si="11"/>
        <v>0.67999999999983629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5972.53</v>
      </c>
      <c r="D755" s="1">
        <f>'PR-RAS'!E762</f>
        <v>0</v>
      </c>
      <c r="E755" s="1">
        <v>0</v>
      </c>
      <c r="F755" s="1">
        <v>0</v>
      </c>
      <c r="G755" s="2">
        <f t="shared" si="10"/>
        <v>4503.2876200000001</v>
      </c>
      <c r="H755" s="2">
        <f t="shared" si="11"/>
        <v>0.47000000000025466</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17659.560000000001</v>
      </c>
      <c r="D756" s="1">
        <f>'PR-RAS'!E763</f>
        <v>17659.400000000001</v>
      </c>
      <c r="E756" s="1">
        <v>0</v>
      </c>
      <c r="F756" s="1">
        <v>0</v>
      </c>
      <c r="G756" s="2">
        <f t="shared" si="10"/>
        <v>39998.661800000002</v>
      </c>
      <c r="H756" s="2">
        <f t="shared" si="11"/>
        <v>0.84000000000014552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18299.77</v>
      </c>
      <c r="D757" s="1">
        <f>'PR-RAS'!E764</f>
        <v>3684.99</v>
      </c>
      <c r="E757" s="1">
        <v>0</v>
      </c>
      <c r="F757" s="1">
        <v>0</v>
      </c>
      <c r="G757" s="2">
        <f t="shared" si="10"/>
        <v>19406.331000000002</v>
      </c>
      <c r="H757" s="2">
        <f t="shared" si="11"/>
        <v>0.23999999999978172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7279.85</v>
      </c>
      <c r="D809" s="1">
        <f>'PR-RAS'!E816</f>
        <v>13190</v>
      </c>
      <c r="E809" s="1">
        <v>0</v>
      </c>
      <c r="F809" s="1">
        <v>0</v>
      </c>
      <c r="G809" s="2">
        <f t="shared" si="10"/>
        <v>27197.158800000001</v>
      </c>
      <c r="H809" s="2">
        <f t="shared" si="11"/>
        <v>0.1499999999996362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3610.06</v>
      </c>
      <c r="D812" s="1">
        <f>'PR-RAS'!E819</f>
        <v>9012.52</v>
      </c>
      <c r="E812" s="1">
        <v>0</v>
      </c>
      <c r="F812" s="1">
        <v>0</v>
      </c>
      <c r="G812" s="2">
        <f t="shared" si="18"/>
        <v>17546.066100000004</v>
      </c>
      <c r="H812" s="2">
        <f t="shared" si="19"/>
        <v>0.53999999999950887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3716.24</v>
      </c>
      <c r="D814" s="1">
        <f>'PR-RAS'!E821</f>
        <v>4798.17</v>
      </c>
      <c r="E814" s="1">
        <v>0</v>
      </c>
      <c r="F814" s="1">
        <v>0</v>
      </c>
      <c r="G814" s="2">
        <f t="shared" si="18"/>
        <v>10823.127539999999</v>
      </c>
      <c r="H814" s="2">
        <f t="shared" si="19"/>
        <v>0.40999999999985448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28649.61</v>
      </c>
      <c r="D816" s="1">
        <f>'PR-RAS'!E823</f>
        <v>24687.509999999995</v>
      </c>
      <c r="E816" s="1">
        <v>0</v>
      </c>
      <c r="F816" s="1">
        <v>0</v>
      </c>
      <c r="G816" s="2">
        <f t="shared" si="18"/>
        <v>63590.073449999989</v>
      </c>
      <c r="H816" s="2">
        <f t="shared" si="19"/>
        <v>0.88000000000465661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1465.63</v>
      </c>
      <c r="D821" s="1">
        <f>'PR-RAS'!E828</f>
        <v>2752.12</v>
      </c>
      <c r="E821" s="1">
        <v>0</v>
      </c>
      <c r="F821" s="1">
        <v>0</v>
      </c>
      <c r="G821" s="2">
        <f t="shared" si="18"/>
        <v>5715.2933999999996</v>
      </c>
      <c r="H821" s="2">
        <f t="shared" si="19"/>
        <v>0.48999999999978172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4748738.72</v>
      </c>
      <c r="D984" s="6">
        <f>BILANCA!E6</f>
        <v>4883936.47</v>
      </c>
      <c r="E984" s="6">
        <v>0</v>
      </c>
      <c r="F984" s="6">
        <v>0</v>
      </c>
      <c r="G984" s="7">
        <f t="shared" ref="G984:G1241" si="22">B984/1000*C984+B984/500*D984</f>
        <v>14516.611659999999</v>
      </c>
      <c r="H984" s="7">
        <f t="shared" si="19"/>
        <v>0.75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4327085.3599999994</v>
      </c>
      <c r="D985" s="1">
        <f>BILANCA!E7</f>
        <v>4418284.54</v>
      </c>
      <c r="E985" s="1">
        <v>0</v>
      </c>
      <c r="F985" s="1">
        <v>0</v>
      </c>
      <c r="G985" s="2">
        <f t="shared" si="22"/>
        <v>26327.30888</v>
      </c>
      <c r="H985" s="2">
        <f t="shared" si="19"/>
        <v>0.81999999936670065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1090166.74</v>
      </c>
      <c r="D986" s="1">
        <f>BILANCA!E8</f>
        <v>1090166.74</v>
      </c>
      <c r="E986" s="1">
        <v>0</v>
      </c>
      <c r="F986" s="1">
        <v>0</v>
      </c>
      <c r="G986" s="2">
        <f t="shared" si="22"/>
        <v>9811.5006599999997</v>
      </c>
      <c r="H986" s="2">
        <f t="shared" si="19"/>
        <v>0.52000000001862645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1090166.74</v>
      </c>
      <c r="D987" s="1">
        <f>BILANCA!E9</f>
        <v>1090166.74</v>
      </c>
      <c r="E987" s="1">
        <v>0</v>
      </c>
      <c r="F987" s="1">
        <v>0</v>
      </c>
      <c r="G987" s="2">
        <f t="shared" si="22"/>
        <v>13082.000880000001</v>
      </c>
      <c r="H987" s="2">
        <f t="shared" si="19"/>
        <v>0.52000000001862645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3115272.7299999995</v>
      </c>
      <c r="D990" s="1">
        <f>BILANCA!E12</f>
        <v>3107257.4399999995</v>
      </c>
      <c r="E990" s="1">
        <v>0</v>
      </c>
      <c r="F990" s="1">
        <v>0</v>
      </c>
      <c r="G990" s="2">
        <f t="shared" si="22"/>
        <v>65308.513269999996</v>
      </c>
      <c r="H990" s="2">
        <f t="shared" si="19"/>
        <v>0.7099999999627471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2938428.55</v>
      </c>
      <c r="D991" s="1">
        <f>BILANCA!E13</f>
        <v>2963822.33</v>
      </c>
      <c r="E991" s="1">
        <v>0</v>
      </c>
      <c r="F991" s="1">
        <v>0</v>
      </c>
      <c r="G991" s="2">
        <f t="shared" si="22"/>
        <v>70928.585680000004</v>
      </c>
      <c r="H991" s="2">
        <f t="shared" si="19"/>
        <v>0.78000000026077032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25220.74</v>
      </c>
      <c r="D992" s="1">
        <f>BILANCA!E14</f>
        <v>25220.74</v>
      </c>
      <c r="E992" s="1">
        <v>0</v>
      </c>
      <c r="F992" s="1">
        <v>0</v>
      </c>
      <c r="G992" s="2">
        <f t="shared" si="22"/>
        <v>680.95997999999997</v>
      </c>
      <c r="H992" s="2">
        <f t="shared" si="19"/>
        <v>0.51999999999679858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1334238.1299999999</v>
      </c>
      <c r="D993" s="1">
        <f>BILANCA!E15</f>
        <v>1339378.8899999999</v>
      </c>
      <c r="E993" s="1">
        <v>0</v>
      </c>
      <c r="F993" s="1">
        <v>0</v>
      </c>
      <c r="G993" s="2">
        <f t="shared" si="22"/>
        <v>40129.9591</v>
      </c>
      <c r="H993" s="2">
        <f t="shared" si="19"/>
        <v>0.23999999999068677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1228319.52</v>
      </c>
      <c r="D994" s="1">
        <f>BILANCA!E16</f>
        <v>1307161.33</v>
      </c>
      <c r="E994" s="1">
        <v>0</v>
      </c>
      <c r="F994" s="1">
        <v>0</v>
      </c>
      <c r="G994" s="2">
        <f t="shared" si="22"/>
        <v>42269.063979999999</v>
      </c>
      <c r="H994" s="2">
        <f t="shared" si="19"/>
        <v>0.81000000005587935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1405225.61</v>
      </c>
      <c r="D995" s="1">
        <f>BILANCA!E17</f>
        <v>1471434.08</v>
      </c>
      <c r="E995" s="1">
        <v>0</v>
      </c>
      <c r="F995" s="1">
        <v>0</v>
      </c>
      <c r="G995" s="2">
        <f t="shared" si="22"/>
        <v>52177.125240000001</v>
      </c>
      <c r="H995" s="2">
        <f t="shared" si="19"/>
        <v>0.46999999997206032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1054575.45</v>
      </c>
      <c r="D996" s="1">
        <f>BILANCA!E18</f>
        <v>1179372.71</v>
      </c>
      <c r="E996" s="1">
        <v>0</v>
      </c>
      <c r="F996" s="1">
        <v>0</v>
      </c>
      <c r="G996" s="2">
        <f t="shared" si="22"/>
        <v>44373.171309999998</v>
      </c>
      <c r="H996" s="2">
        <f t="shared" si="19"/>
        <v>0.73999999999068677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96376.76</v>
      </c>
      <c r="D997" s="1">
        <f>BILANCA!E19</f>
        <v>81335.59</v>
      </c>
      <c r="E997" s="1">
        <v>0</v>
      </c>
      <c r="F997" s="1">
        <v>0</v>
      </c>
      <c r="G997" s="2">
        <f t="shared" si="22"/>
        <v>3626.6711599999999</v>
      </c>
      <c r="H997" s="2">
        <f t="shared" si="19"/>
        <v>0.65000000000873115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117645.91</v>
      </c>
      <c r="D998" s="1">
        <f>BILANCA!E20</f>
        <v>123285.75</v>
      </c>
      <c r="E998" s="1">
        <v>0</v>
      </c>
      <c r="F998" s="1">
        <v>0</v>
      </c>
      <c r="G998" s="2">
        <f t="shared" si="22"/>
        <v>5463.2611500000003</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66414.100000000006</v>
      </c>
      <c r="D1000" s="1">
        <f>BILANCA!E22</f>
        <v>62931.01</v>
      </c>
      <c r="E1000" s="1">
        <v>0</v>
      </c>
      <c r="F1000" s="1">
        <v>0</v>
      </c>
      <c r="G1000" s="2">
        <f t="shared" si="22"/>
        <v>3268.6940400000003</v>
      </c>
      <c r="H1000" s="2">
        <f t="shared" si="19"/>
        <v>0.11000000000785803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3375.69</v>
      </c>
      <c r="E1001" s="1">
        <v>0</v>
      </c>
      <c r="F1001" s="1">
        <v>0</v>
      </c>
      <c r="G1001" s="2">
        <f t="shared" si="22"/>
        <v>121.52484</v>
      </c>
      <c r="H1001" s="2">
        <f t="shared" si="19"/>
        <v>0.30999999999994543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8759.7099999999991</v>
      </c>
      <c r="D1003" s="1">
        <f>BILANCA!E25</f>
        <v>8759.7099999999991</v>
      </c>
      <c r="E1003" s="1">
        <v>0</v>
      </c>
      <c r="F1003" s="1">
        <v>0</v>
      </c>
      <c r="G1003" s="2">
        <f t="shared" si="22"/>
        <v>525.58259999999996</v>
      </c>
      <c r="H1003" s="2">
        <f t="shared" si="19"/>
        <v>0.58000000000174623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29872.25</v>
      </c>
      <c r="D1004" s="1">
        <f>BILANCA!E26</f>
        <v>35771.39</v>
      </c>
      <c r="E1004" s="1">
        <v>0</v>
      </c>
      <c r="F1004" s="1">
        <v>0</v>
      </c>
      <c r="G1004" s="2">
        <f t="shared" si="22"/>
        <v>2129.7156300000001</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126315.21</v>
      </c>
      <c r="D1006" s="1">
        <f>BILANCA!E28</f>
        <v>152787.96</v>
      </c>
      <c r="E1006" s="1">
        <v>0</v>
      </c>
      <c r="F1006" s="1">
        <v>0</v>
      </c>
      <c r="G1006" s="2">
        <f t="shared" si="22"/>
        <v>9933.4959899999994</v>
      </c>
      <c r="H1006" s="2">
        <f t="shared" si="19"/>
        <v>0.25000000001455192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35087.14</v>
      </c>
      <c r="D1007" s="1">
        <f>BILANCA!E29</f>
        <v>26610.670000000006</v>
      </c>
      <c r="E1007" s="1">
        <v>0</v>
      </c>
      <c r="F1007" s="1">
        <v>0</v>
      </c>
      <c r="G1007" s="2">
        <f t="shared" si="22"/>
        <v>2119.4035200000003</v>
      </c>
      <c r="H1007" s="2">
        <f t="shared" si="19"/>
        <v>0.4699999999938882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32564.240000000002</v>
      </c>
      <c r="D1008" s="1">
        <f>BILANCA!E30</f>
        <v>32564.240000000002</v>
      </c>
      <c r="E1008" s="1">
        <v>0</v>
      </c>
      <c r="F1008" s="1">
        <v>0</v>
      </c>
      <c r="G1008" s="2">
        <f t="shared" si="22"/>
        <v>2442.3180000000002</v>
      </c>
      <c r="H1008" s="2">
        <f t="shared" si="19"/>
        <v>0.48000000000320142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19576.310000000001</v>
      </c>
      <c r="D1010" s="1">
        <f>BILANCA!E32</f>
        <v>37648.81</v>
      </c>
      <c r="E1010" s="1">
        <v>0</v>
      </c>
      <c r="F1010" s="1">
        <v>0</v>
      </c>
      <c r="G1010" s="2">
        <f t="shared" si="22"/>
        <v>2561.59611</v>
      </c>
      <c r="H1010" s="2">
        <f t="shared" si="19"/>
        <v>0.50000000000363798</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17053.41</v>
      </c>
      <c r="D1012" s="1">
        <f>BILANCA!E34</f>
        <v>43602.38</v>
      </c>
      <c r="E1012" s="1">
        <v>0</v>
      </c>
      <c r="F1012" s="1">
        <v>0</v>
      </c>
      <c r="G1012" s="2">
        <f t="shared" si="22"/>
        <v>3023.48693</v>
      </c>
      <c r="H1012" s="2">
        <f t="shared" si="19"/>
        <v>0.78999999999723514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6866.46</v>
      </c>
      <c r="D1019" s="1">
        <f>BILANCA!E41</f>
        <v>5149.84</v>
      </c>
      <c r="E1019" s="1">
        <v>0</v>
      </c>
      <c r="F1019" s="1">
        <v>0</v>
      </c>
      <c r="G1019" s="2">
        <f t="shared" si="22"/>
        <v>617.98104000000001</v>
      </c>
      <c r="H1019" s="2">
        <f t="shared" si="19"/>
        <v>0.61999999999989086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8583.08</v>
      </c>
      <c r="D1020" s="1">
        <f>BILANCA!E42</f>
        <v>8583.08</v>
      </c>
      <c r="E1020" s="1">
        <v>0</v>
      </c>
      <c r="F1020" s="1">
        <v>0</v>
      </c>
      <c r="G1020" s="2">
        <f t="shared" si="22"/>
        <v>952.72188000000006</v>
      </c>
      <c r="H1020" s="2">
        <f t="shared" si="19"/>
        <v>0.15999999999985448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1716.62</v>
      </c>
      <c r="D1022" s="1">
        <f>BILANCA!E44</f>
        <v>3433.24</v>
      </c>
      <c r="E1022" s="1">
        <v>0</v>
      </c>
      <c r="F1022" s="1">
        <v>0</v>
      </c>
      <c r="G1022" s="2">
        <f t="shared" si="22"/>
        <v>334.74089999999995</v>
      </c>
      <c r="H1022" s="2">
        <f t="shared" si="19"/>
        <v>0.61999999999989086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38513.820000000007</v>
      </c>
      <c r="D1023" s="1">
        <f>BILANCA!E45</f>
        <v>30339.009999999995</v>
      </c>
      <c r="E1023" s="1">
        <v>0</v>
      </c>
      <c r="F1023" s="1">
        <v>0</v>
      </c>
      <c r="G1023" s="2">
        <f t="shared" si="22"/>
        <v>3967.6736000000001</v>
      </c>
      <c r="H1023" s="2">
        <f t="shared" si="19"/>
        <v>0.18999999998777639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13981.92</v>
      </c>
      <c r="D1025" s="1">
        <f>BILANCA!E47</f>
        <v>13981.93</v>
      </c>
      <c r="E1025" s="1">
        <v>0</v>
      </c>
      <c r="F1025" s="1">
        <v>0</v>
      </c>
      <c r="G1025" s="2">
        <f t="shared" si="22"/>
        <v>1761.7227600000001</v>
      </c>
      <c r="H1025" s="2">
        <f t="shared" si="19"/>
        <v>0.1499999999996362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124164.84</v>
      </c>
      <c r="D1026" s="1">
        <f>BILANCA!E48</f>
        <v>130289.82</v>
      </c>
      <c r="E1026" s="1">
        <v>0</v>
      </c>
      <c r="F1026" s="1">
        <v>0</v>
      </c>
      <c r="G1026" s="2">
        <f t="shared" si="22"/>
        <v>16544.012640000001</v>
      </c>
      <c r="H1026" s="2">
        <f t="shared" si="19"/>
        <v>0.33999999999650754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99632.94</v>
      </c>
      <c r="D1028" s="1">
        <f>BILANCA!E50</f>
        <v>113932.74</v>
      </c>
      <c r="E1028" s="1">
        <v>0</v>
      </c>
      <c r="F1028" s="1">
        <v>0</v>
      </c>
      <c r="G1028" s="2">
        <f t="shared" si="22"/>
        <v>14737.428899999999</v>
      </c>
      <c r="H1028" s="2">
        <f t="shared" si="19"/>
        <v>0.319999999992433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10896.16</v>
      </c>
      <c r="D1032" s="1">
        <f>BILANCA!E54</f>
        <v>11966.31</v>
      </c>
      <c r="E1032" s="1">
        <v>0</v>
      </c>
      <c r="F1032" s="1">
        <v>0</v>
      </c>
      <c r="G1032" s="2">
        <f t="shared" si="22"/>
        <v>1706.61022</v>
      </c>
      <c r="H1032" s="2">
        <f t="shared" si="19"/>
        <v>0.46999999999934516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10896.16</v>
      </c>
      <c r="D1033" s="1">
        <f>BILANCA!E55</f>
        <v>11966.31</v>
      </c>
      <c r="E1033" s="1">
        <v>0</v>
      </c>
      <c r="F1033" s="1">
        <v>0</v>
      </c>
      <c r="G1033" s="2">
        <f t="shared" si="22"/>
        <v>1741.4390000000001</v>
      </c>
      <c r="H1033" s="2">
        <f t="shared" si="19"/>
        <v>0.46999999999934516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121645.89</v>
      </c>
      <c r="D1034" s="1">
        <f>BILANCA!E56</f>
        <v>220860.36</v>
      </c>
      <c r="E1034" s="1">
        <v>0</v>
      </c>
      <c r="F1034" s="1">
        <v>0</v>
      </c>
      <c r="G1034" s="2">
        <f t="shared" si="22"/>
        <v>28731.697109999997</v>
      </c>
      <c r="H1034" s="2">
        <f t="shared" si="19"/>
        <v>0.46999999998661224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121645.89</v>
      </c>
      <c r="D1035" s="1">
        <f>BILANCA!E57</f>
        <v>220860.36</v>
      </c>
      <c r="E1035" s="1">
        <v>0</v>
      </c>
      <c r="F1035" s="1">
        <v>0</v>
      </c>
      <c r="G1035" s="2">
        <f t="shared" si="22"/>
        <v>29295.063719999998</v>
      </c>
      <c r="H1035" s="2">
        <f t="shared" si="19"/>
        <v>0.46999999998661224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421653.36</v>
      </c>
      <c r="D1046" s="1">
        <f>BILANCA!E68</f>
        <v>465651.93</v>
      </c>
      <c r="E1046" s="1">
        <v>0</v>
      </c>
      <c r="F1046" s="1">
        <v>0</v>
      </c>
      <c r="G1046" s="2">
        <f t="shared" si="22"/>
        <v>85236.304860000004</v>
      </c>
      <c r="H1046" s="2">
        <f t="shared" si="19"/>
        <v>0.42999999999301508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361598.42</v>
      </c>
      <c r="D1047" s="1">
        <f>BILANCA!E69</f>
        <v>404754.91</v>
      </c>
      <c r="E1047" s="1">
        <v>0</v>
      </c>
      <c r="F1047" s="1">
        <v>0</v>
      </c>
      <c r="G1047" s="2">
        <f t="shared" si="22"/>
        <v>74950.927360000001</v>
      </c>
      <c r="H1047" s="2">
        <f t="shared" si="19"/>
        <v>0.51000000000931323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361598.42</v>
      </c>
      <c r="D1048" s="1">
        <f>BILANCA!E70</f>
        <v>404238.66</v>
      </c>
      <c r="E1048" s="1">
        <v>0</v>
      </c>
      <c r="F1048" s="1">
        <v>0</v>
      </c>
      <c r="G1048" s="2">
        <f t="shared" si="22"/>
        <v>76054.9231</v>
      </c>
      <c r="H1048" s="2">
        <f t="shared" si="19"/>
        <v>0.76000000000931323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361598.42</v>
      </c>
      <c r="D1050" s="1">
        <f>BILANCA!E72</f>
        <v>404238.66</v>
      </c>
      <c r="E1050" s="1">
        <v>0</v>
      </c>
      <c r="F1050" s="1">
        <v>0</v>
      </c>
      <c r="G1050" s="2">
        <f t="shared" si="22"/>
        <v>78395.07458</v>
      </c>
      <c r="H1050" s="2">
        <f t="shared" si="19"/>
        <v>0.76000000000931323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516.25</v>
      </c>
      <c r="E1054" s="1">
        <v>0</v>
      </c>
      <c r="F1054" s="1">
        <v>0</v>
      </c>
      <c r="G1054" s="2">
        <f t="shared" si="22"/>
        <v>73.30749999999999</v>
      </c>
      <c r="H1054" s="2">
        <f t="shared" si="19"/>
        <v>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126.78</v>
      </c>
      <c r="D1056" s="1">
        <f>BILANCA!E78</f>
        <v>34.270000000000003</v>
      </c>
      <c r="E1056" s="1">
        <v>0</v>
      </c>
      <c r="F1056" s="1">
        <v>0</v>
      </c>
      <c r="G1056" s="2">
        <f t="shared" si="22"/>
        <v>14.25836</v>
      </c>
      <c r="H1056" s="2">
        <f t="shared" si="19"/>
        <v>0.49000000000000199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126.78</v>
      </c>
      <c r="D1064" s="1">
        <f>BILANCA!E86</f>
        <v>34.270000000000003</v>
      </c>
      <c r="E1064" s="1">
        <v>0</v>
      </c>
      <c r="F1064" s="1">
        <v>0</v>
      </c>
      <c r="G1064" s="2">
        <f t="shared" si="22"/>
        <v>15.820920000000001</v>
      </c>
      <c r="H1064" s="2">
        <f t="shared" si="19"/>
        <v>0.49000000000000199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22629.24</v>
      </c>
      <c r="D1112" s="1">
        <f>BILANCA!E134</f>
        <v>22629.24</v>
      </c>
      <c r="E1112" s="1">
        <v>0</v>
      </c>
      <c r="F1112" s="1">
        <v>0</v>
      </c>
      <c r="G1112" s="2">
        <f t="shared" si="22"/>
        <v>8757.5158800000008</v>
      </c>
      <c r="H1112" s="2">
        <f t="shared" si="23"/>
        <v>0.48000000000320142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22629.24</v>
      </c>
      <c r="D1113" s="1">
        <f>BILANCA!E135</f>
        <v>22629.24</v>
      </c>
      <c r="E1113" s="1">
        <v>0</v>
      </c>
      <c r="F1113" s="1">
        <v>0</v>
      </c>
      <c r="G1113" s="2">
        <f t="shared" si="22"/>
        <v>8825.4036000000015</v>
      </c>
      <c r="H1113" s="2">
        <f t="shared" si="23"/>
        <v>0.48000000000320142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22629.24</v>
      </c>
      <c r="D1117" s="1">
        <f>BILANCA!E139</f>
        <v>22629.24</v>
      </c>
      <c r="E1117" s="1">
        <v>0</v>
      </c>
      <c r="F1117" s="1">
        <v>0</v>
      </c>
      <c r="G1117" s="2">
        <f t="shared" si="22"/>
        <v>9096.9544800000003</v>
      </c>
      <c r="H1117" s="2">
        <f t="shared" si="23"/>
        <v>0.48000000000320142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32889.78</v>
      </c>
      <c r="D1124" s="1">
        <f>BILANCA!E146</f>
        <v>33861.549999999996</v>
      </c>
      <c r="E1124" s="1">
        <v>0</v>
      </c>
      <c r="F1124" s="1">
        <v>0</v>
      </c>
      <c r="G1124" s="2">
        <f t="shared" si="22"/>
        <v>14186.416079999997</v>
      </c>
      <c r="H1124" s="2">
        <f t="shared" si="23"/>
        <v>0.67000000000552973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15137.05</v>
      </c>
      <c r="D1125" s="1">
        <f>BILANCA!E147</f>
        <v>14001.79</v>
      </c>
      <c r="E1125" s="1">
        <v>0</v>
      </c>
      <c r="F1125" s="1">
        <v>0</v>
      </c>
      <c r="G1125" s="2">
        <f t="shared" si="22"/>
        <v>6125.9694599999993</v>
      </c>
      <c r="H1125" s="2">
        <f t="shared" si="23"/>
        <v>0.25999999999839929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3224.3</v>
      </c>
      <c r="D1136" s="1">
        <f>BILANCA!E158</f>
        <v>1959.19</v>
      </c>
      <c r="E1136" s="1">
        <v>0</v>
      </c>
      <c r="F1136" s="1">
        <v>0</v>
      </c>
      <c r="G1136" s="2">
        <f t="shared" si="22"/>
        <v>1092.8300400000001</v>
      </c>
      <c r="H1136" s="2">
        <f t="shared" si="23"/>
        <v>0.49000000000023647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14370.49</v>
      </c>
      <c r="D1137" s="1">
        <f>BILANCA!E159</f>
        <v>28050.959999999999</v>
      </c>
      <c r="E1137" s="1">
        <v>0</v>
      </c>
      <c r="F1137" s="1">
        <v>0</v>
      </c>
      <c r="G1137" s="2">
        <f t="shared" si="22"/>
        <v>10852.751139999998</v>
      </c>
      <c r="H1137" s="2">
        <f t="shared" si="23"/>
        <v>0.53000000000065484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157.94</v>
      </c>
      <c r="D1138" s="1">
        <f>BILANCA!E160</f>
        <v>157.94</v>
      </c>
      <c r="E1138" s="1">
        <v>0</v>
      </c>
      <c r="F1138" s="1">
        <v>0</v>
      </c>
      <c r="G1138" s="2">
        <f t="shared" si="22"/>
        <v>73.442099999999996</v>
      </c>
      <c r="H1138" s="2">
        <f t="shared" si="23"/>
        <v>0.12000000000000455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10308.33</v>
      </c>
      <c r="E1141" s="1">
        <v>0</v>
      </c>
      <c r="F1141" s="1">
        <v>0</v>
      </c>
      <c r="G1141" s="2">
        <f t="shared" si="22"/>
        <v>3257.43228</v>
      </c>
      <c r="H1141" s="2">
        <f t="shared" si="23"/>
        <v>0.32999999999992724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4409.1400000000003</v>
      </c>
      <c r="D1142" s="1">
        <f>BILANCA!E164</f>
        <v>4371.96</v>
      </c>
      <c r="E1142" s="1">
        <v>0</v>
      </c>
      <c r="F1142" s="1">
        <v>0</v>
      </c>
      <c r="G1142" s="2">
        <f t="shared" si="22"/>
        <v>2091.3365400000002</v>
      </c>
      <c r="H1142" s="2">
        <f t="shared" si="23"/>
        <v>0.18000000000029104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4409.1400000000003</v>
      </c>
      <c r="D1144" s="1">
        <f>BILANCA!E166</f>
        <v>4371.96</v>
      </c>
      <c r="E1144" s="1">
        <v>0</v>
      </c>
      <c r="F1144" s="1">
        <v>0</v>
      </c>
      <c r="G1144" s="2">
        <f t="shared" si="22"/>
        <v>2117.6426600000004</v>
      </c>
      <c r="H1144" s="2">
        <f t="shared" si="23"/>
        <v>0.18000000000029104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4748738.72</v>
      </c>
      <c r="D1152" s="1">
        <f>BILANCA!E175</f>
        <v>4883936.47</v>
      </c>
      <c r="E1152" s="1">
        <v>0</v>
      </c>
      <c r="F1152" s="1">
        <v>0</v>
      </c>
      <c r="G1152" s="2">
        <f t="shared" si="22"/>
        <v>2453307.37054</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82257.42</v>
      </c>
      <c r="D1153" s="1">
        <f>BILANCA!E176</f>
        <v>117799.03999999999</v>
      </c>
      <c r="E1153" s="1">
        <v>0</v>
      </c>
      <c r="F1153" s="1">
        <v>0</v>
      </c>
      <c r="G1153" s="2">
        <f t="shared" si="22"/>
        <v>54035.435000000005</v>
      </c>
      <c r="H1153" s="2">
        <f t="shared" si="23"/>
        <v>0.45999999999185093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45036.97</v>
      </c>
      <c r="D1154" s="1">
        <f>BILANCA!E177</f>
        <v>111204.04</v>
      </c>
      <c r="E1154" s="1">
        <v>0</v>
      </c>
      <c r="F1154" s="1">
        <v>0</v>
      </c>
      <c r="G1154" s="2">
        <f t="shared" si="22"/>
        <v>45733.10355</v>
      </c>
      <c r="H1154" s="2">
        <f t="shared" si="23"/>
        <v>6.9999999992433004E-2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13700.68</v>
      </c>
      <c r="D1155" s="1">
        <f>BILANCA!E178</f>
        <v>11291.84</v>
      </c>
      <c r="E1155" s="1">
        <v>0</v>
      </c>
      <c r="F1155" s="1">
        <v>0</v>
      </c>
      <c r="G1155" s="2">
        <f t="shared" si="22"/>
        <v>6240.9099200000001</v>
      </c>
      <c r="H1155" s="2">
        <f t="shared" si="23"/>
        <v>0.47999999999956344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14143.67</v>
      </c>
      <c r="D1156" s="1">
        <f>BILANCA!E179</f>
        <v>99574.73</v>
      </c>
      <c r="E1156" s="1">
        <v>0</v>
      </c>
      <c r="F1156" s="1">
        <v>0</v>
      </c>
      <c r="G1156" s="2">
        <f t="shared" si="22"/>
        <v>36899.711489999994</v>
      </c>
      <c r="H1156" s="2">
        <f t="shared" si="23"/>
        <v>0.60000000000400178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213.96</v>
      </c>
      <c r="D1157" s="1">
        <f>BILANCA!E180</f>
        <v>248.23</v>
      </c>
      <c r="E1157" s="1">
        <v>0</v>
      </c>
      <c r="F1157" s="1">
        <v>0</v>
      </c>
      <c r="G1157" s="2">
        <f t="shared" si="22"/>
        <v>123.61307999999998</v>
      </c>
      <c r="H1157" s="2">
        <f t="shared" si="23"/>
        <v>0.26999999999998181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213.96</v>
      </c>
      <c r="D1160" s="1">
        <f>BILANCA!E183</f>
        <v>248.23</v>
      </c>
      <c r="E1160" s="1">
        <v>0</v>
      </c>
      <c r="F1160" s="1">
        <v>0</v>
      </c>
      <c r="G1160" s="2">
        <f t="shared" si="22"/>
        <v>125.74433999999999</v>
      </c>
      <c r="H1160" s="2">
        <f t="shared" si="23"/>
        <v>0.26999999999998181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6.64</v>
      </c>
      <c r="D1161" s="1">
        <f>BILANCA!E184</f>
        <v>0</v>
      </c>
      <c r="E1161" s="1">
        <v>0</v>
      </c>
      <c r="F1161" s="1">
        <v>0</v>
      </c>
      <c r="G1161" s="2">
        <f t="shared" si="22"/>
        <v>1.1819199999999999</v>
      </c>
      <c r="H1161" s="2">
        <f t="shared" si="23"/>
        <v>0.36000000000000032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264.92</v>
      </c>
      <c r="D1163" s="1">
        <f>BILANCA!E186</f>
        <v>89.24</v>
      </c>
      <c r="E1163" s="1">
        <v>0</v>
      </c>
      <c r="F1163" s="1">
        <v>0</v>
      </c>
      <c r="G1163" s="2">
        <f t="shared" si="22"/>
        <v>79.811999999999998</v>
      </c>
      <c r="H1163" s="2">
        <f t="shared" si="23"/>
        <v>0.31999999999997897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16707.099999999999</v>
      </c>
      <c r="D1165" s="1">
        <f>BILANCA!E188</f>
        <v>0</v>
      </c>
      <c r="E1165" s="1">
        <v>0</v>
      </c>
      <c r="F1165" s="1">
        <v>0</v>
      </c>
      <c r="G1165" s="2">
        <f t="shared" si="22"/>
        <v>3040.6921999999995</v>
      </c>
      <c r="H1165" s="2">
        <f t="shared" si="23"/>
        <v>9.9999999998544808E-2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37220.449999999997</v>
      </c>
      <c r="D1166" s="1">
        <f>BILANCA!E189</f>
        <v>6595</v>
      </c>
      <c r="E1166" s="1">
        <v>0</v>
      </c>
      <c r="F1166" s="1">
        <v>0</v>
      </c>
      <c r="G1166" s="2">
        <f t="shared" si="22"/>
        <v>9225.1123499999994</v>
      </c>
      <c r="H1166" s="2">
        <f t="shared" si="23"/>
        <v>0.44999999999708962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4666481.3</v>
      </c>
      <c r="D1214" s="1">
        <f>BILANCA!E237</f>
        <v>4766137.43</v>
      </c>
      <c r="E1214" s="1">
        <v>0</v>
      </c>
      <c r="F1214" s="1">
        <v>0</v>
      </c>
      <c r="G1214" s="2">
        <f t="shared" si="22"/>
        <v>3279912.6729600001</v>
      </c>
      <c r="H1214" s="2">
        <f t="shared" si="23"/>
        <v>0.72999999951571226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4349714.6100000003</v>
      </c>
      <c r="D1215" s="1">
        <f>BILANCA!E238</f>
        <v>4440916.33</v>
      </c>
      <c r="E1215" s="1">
        <v>0</v>
      </c>
      <c r="F1215" s="1">
        <v>0</v>
      </c>
      <c r="G1215" s="2">
        <f t="shared" si="22"/>
        <v>3069718.9666400002</v>
      </c>
      <c r="H1215" s="2">
        <f t="shared" si="23"/>
        <v>0.71999999973922968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4349714.6100000003</v>
      </c>
      <c r="D1216" s="1">
        <f>BILANCA!E239</f>
        <v>4440916.33</v>
      </c>
      <c r="E1216" s="1">
        <v>0</v>
      </c>
      <c r="F1216" s="1">
        <v>0</v>
      </c>
      <c r="G1216" s="2">
        <f t="shared" si="22"/>
        <v>3082950.5139100002</v>
      </c>
      <c r="H1216" s="2">
        <f t="shared" si="23"/>
        <v>0.71999999973922968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4349714.6100000003</v>
      </c>
      <c r="D1217" s="1">
        <f>BILANCA!E240</f>
        <v>4440916.33</v>
      </c>
      <c r="E1217" s="1">
        <v>0</v>
      </c>
      <c r="F1217" s="1">
        <v>0</v>
      </c>
      <c r="G1217" s="2">
        <f t="shared" si="22"/>
        <v>3096182.0611800002</v>
      </c>
      <c r="H1217" s="2">
        <f t="shared" si="23"/>
        <v>0.71999999973922968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279467.81</v>
      </c>
      <c r="D1222" s="1">
        <f>BILANCA!E245</f>
        <v>286987.59000000003</v>
      </c>
      <c r="E1222" s="1">
        <v>0</v>
      </c>
      <c r="F1222" s="1">
        <v>0</v>
      </c>
      <c r="G1222" s="2">
        <f t="shared" si="22"/>
        <v>203972.87461</v>
      </c>
      <c r="H1222" s="2">
        <f t="shared" si="23"/>
        <v>0.59999999997671694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347251.27</v>
      </c>
      <c r="D1223" s="1">
        <f>BILANCA!E246</f>
        <v>458820.02</v>
      </c>
      <c r="E1223" s="1">
        <v>0</v>
      </c>
      <c r="F1223" s="1">
        <v>0</v>
      </c>
      <c r="G1223" s="2">
        <f t="shared" si="22"/>
        <v>303573.91440000001</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347251.27</v>
      </c>
      <c r="D1224" s="1">
        <f>BILANCA!E247</f>
        <v>458820.02</v>
      </c>
      <c r="E1224" s="1">
        <v>0</v>
      </c>
      <c r="F1224" s="1">
        <v>0</v>
      </c>
      <c r="G1224" s="2">
        <f t="shared" si="22"/>
        <v>304838.80570999999</v>
      </c>
      <c r="H1224" s="2">
        <f t="shared" si="23"/>
        <v>0.2900000000372529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67783.460000000006</v>
      </c>
      <c r="D1227" s="1">
        <f>BILANCA!E250</f>
        <v>171832.43</v>
      </c>
      <c r="E1227" s="1">
        <v>0</v>
      </c>
      <c r="F1227" s="1">
        <v>0</v>
      </c>
      <c r="G1227" s="2">
        <f t="shared" si="22"/>
        <v>100393.39008</v>
      </c>
      <c r="H1227" s="2">
        <f t="shared" si="23"/>
        <v>0.88999999999941792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67783.460000000006</v>
      </c>
      <c r="D1229" s="1">
        <f>BILANCA!E252</f>
        <v>171832.43</v>
      </c>
      <c r="E1229" s="1">
        <v>0</v>
      </c>
      <c r="F1229" s="1">
        <v>0</v>
      </c>
      <c r="G1229" s="2">
        <f t="shared" si="22"/>
        <v>101216.28672</v>
      </c>
      <c r="H1229" s="2">
        <f t="shared" si="23"/>
        <v>0.88999999999941792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32889.74</v>
      </c>
      <c r="D1232" s="1">
        <f>BILANCA!E255</f>
        <v>33861.550000000003</v>
      </c>
      <c r="E1232" s="1">
        <v>0</v>
      </c>
      <c r="F1232" s="1">
        <v>0</v>
      </c>
      <c r="G1232" s="2">
        <f t="shared" si="22"/>
        <v>25052.597160000001</v>
      </c>
      <c r="H1232" s="2">
        <f t="shared" si="23"/>
        <v>0.70999999999912689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4409.1400000000003</v>
      </c>
      <c r="D1233" s="1">
        <f>BILANCA!E256</f>
        <v>4371.96</v>
      </c>
      <c r="E1233" s="1">
        <v>0</v>
      </c>
      <c r="F1233" s="1">
        <v>0</v>
      </c>
      <c r="G1233" s="2">
        <f t="shared" si="22"/>
        <v>3288.2650000000003</v>
      </c>
      <c r="H1233" s="2">
        <f t="shared" si="23"/>
        <v>0.18000000000029104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381005.9</v>
      </c>
      <c r="D1236" s="1">
        <f>BILANCA!E259</f>
        <v>696969.94</v>
      </c>
      <c r="E1236" s="1">
        <v>0</v>
      </c>
      <c r="F1236" s="1">
        <v>0</v>
      </c>
      <c r="G1236" s="2">
        <f t="shared" si="22"/>
        <v>449061.28233999998</v>
      </c>
      <c r="H1236" s="2">
        <f t="shared" si="23"/>
        <v>0.16000000003259629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381005.9</v>
      </c>
      <c r="D1237" s="1">
        <f>BILANCA!E260</f>
        <v>696969.94</v>
      </c>
      <c r="E1237" s="1">
        <v>0</v>
      </c>
      <c r="F1237" s="1">
        <v>0</v>
      </c>
      <c r="G1237" s="2">
        <f t="shared" si="22"/>
        <v>450836.22811999999</v>
      </c>
      <c r="H1237" s="2">
        <f t="shared" si="23"/>
        <v>0.16000000003259629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9701.81</v>
      </c>
      <c r="D1240" s="1">
        <f>BILANCA!E264</f>
        <v>1185.43</v>
      </c>
      <c r="E1240" s="1">
        <v>0</v>
      </c>
      <c r="F1240" s="1">
        <v>0</v>
      </c>
      <c r="G1240" s="2">
        <f t="shared" si="22"/>
        <v>3102.6761900000001</v>
      </c>
      <c r="H1240" s="2">
        <f t="shared" si="23"/>
        <v>0.62000000000057298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23187.97</v>
      </c>
      <c r="D1241" s="1">
        <f>BILANCA!E265</f>
        <v>42984.45</v>
      </c>
      <c r="E1241" s="1">
        <v>0</v>
      </c>
      <c r="F1241" s="1">
        <v>0</v>
      </c>
      <c r="G1241" s="2">
        <f t="shared" si="22"/>
        <v>28162.472459999997</v>
      </c>
      <c r="H1241" s="2">
        <f t="shared" si="23"/>
        <v>0.47999999999592546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4409.1400000000003</v>
      </c>
      <c r="D1242" s="1">
        <f>BILANCA!E266</f>
        <v>4371.96</v>
      </c>
      <c r="E1242" s="1">
        <v>0</v>
      </c>
      <c r="F1242" s="1">
        <v>0</v>
      </c>
      <c r="G1242" s="2">
        <f t="shared" ref="G1242:G1479" si="24">B1242/1000*C1242+B1242/500*D1242</f>
        <v>3406.6425399999998</v>
      </c>
      <c r="H1242" s="2">
        <f t="shared" si="23"/>
        <v>0.18000000000029104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126.78</v>
      </c>
      <c r="D1244" s="1">
        <f>BILANCA!E268</f>
        <v>34.270000000000003</v>
      </c>
      <c r="E1244" s="1">
        <v>0</v>
      </c>
      <c r="F1244" s="1">
        <v>0</v>
      </c>
      <c r="G1244" s="2">
        <f t="shared" si="24"/>
        <v>50.978520000000003</v>
      </c>
      <c r="H1244" s="2">
        <f t="shared" si="23"/>
        <v>0.49000000000000199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16.64</v>
      </c>
      <c r="E1263" s="1">
        <v>0</v>
      </c>
      <c r="F1263" s="1">
        <v>0</v>
      </c>
      <c r="G1263" s="2">
        <f t="shared" si="24"/>
        <v>9.3184000000000005</v>
      </c>
      <c r="H1263" s="2">
        <f t="shared" si="23"/>
        <v>0.35999999999999943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45036.97</v>
      </c>
      <c r="D1264" s="1">
        <f>BILANCA!E288</f>
        <v>111187.4</v>
      </c>
      <c r="E1264" s="1">
        <v>0</v>
      </c>
      <c r="F1264" s="1">
        <v>0</v>
      </c>
      <c r="G1264" s="2">
        <f t="shared" si="24"/>
        <v>75142.707370000004</v>
      </c>
      <c r="H1264" s="2">
        <f t="shared" si="23"/>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37220.449999999997</v>
      </c>
      <c r="D1266" s="1">
        <f>BILANCA!E290</f>
        <v>6595</v>
      </c>
      <c r="E1266" s="1">
        <v>0</v>
      </c>
      <c r="F1266" s="1">
        <v>0</v>
      </c>
      <c r="G1266" s="2">
        <f t="shared" si="24"/>
        <v>14266.157349999998</v>
      </c>
      <c r="H1266" s="2">
        <f t="shared" si="23"/>
        <v>0.44999999999708962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265857.99</v>
      </c>
      <c r="D1299" s="6">
        <f>'RAS-funkcijski'!E5</f>
        <v>248979.13</v>
      </c>
      <c r="E1299" s="6">
        <v>0</v>
      </c>
      <c r="F1299" s="6">
        <v>0</v>
      </c>
      <c r="G1299" s="7">
        <f t="shared" si="24"/>
        <v>763.81624999999997</v>
      </c>
      <c r="H1299" s="7">
        <f t="shared" si="23"/>
        <v>0.14000000001396984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48517.17</v>
      </c>
      <c r="D1300" s="1">
        <f>'RAS-funkcijski'!E6</f>
        <v>53449.100000000006</v>
      </c>
      <c r="E1300" s="1">
        <v>0</v>
      </c>
      <c r="F1300" s="1">
        <v>0</v>
      </c>
      <c r="G1300" s="2">
        <f t="shared" si="24"/>
        <v>310.83074000000005</v>
      </c>
      <c r="H1300" s="2">
        <f t="shared" si="23"/>
        <v>0.27000000000407454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48517.17</v>
      </c>
      <c r="D1301" s="1">
        <f>'RAS-funkcijski'!E7</f>
        <v>53449.100000000006</v>
      </c>
      <c r="E1301" s="1">
        <v>0</v>
      </c>
      <c r="F1301" s="1">
        <v>0</v>
      </c>
      <c r="G1301" s="2">
        <f t="shared" si="24"/>
        <v>466.24611000000004</v>
      </c>
      <c r="H1301" s="2">
        <f t="shared" si="23"/>
        <v>0.27000000000407454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217340.82</v>
      </c>
      <c r="D1307" s="1">
        <f>'RAS-funkcijski'!E13</f>
        <v>195530.03</v>
      </c>
      <c r="E1307" s="1">
        <v>0</v>
      </c>
      <c r="F1307" s="1">
        <v>0</v>
      </c>
      <c r="G1307" s="2">
        <f t="shared" si="24"/>
        <v>5475.6079199999995</v>
      </c>
      <c r="H1307" s="2">
        <f t="shared" si="23"/>
        <v>0.20999999999185093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217340.82</v>
      </c>
      <c r="D1308" s="1">
        <f>'RAS-funkcijski'!E14</f>
        <v>195530.03</v>
      </c>
      <c r="E1308" s="1">
        <v>0</v>
      </c>
      <c r="F1308" s="1">
        <v>0</v>
      </c>
      <c r="G1308" s="2">
        <f t="shared" si="24"/>
        <v>6084.0088000000005</v>
      </c>
      <c r="H1308" s="2">
        <f t="shared" si="23"/>
        <v>0.20999999999185093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30068.23</v>
      </c>
      <c r="D1322" s="1">
        <f>'RAS-funkcijski'!E28</f>
        <v>30583.759999999998</v>
      </c>
      <c r="E1322" s="1">
        <v>0</v>
      </c>
      <c r="F1322" s="1">
        <v>0</v>
      </c>
      <c r="G1322" s="2">
        <f t="shared" si="24"/>
        <v>2189.6579999999999</v>
      </c>
      <c r="H1322" s="2">
        <f t="shared" si="23"/>
        <v>0.47000000000116415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30068.23</v>
      </c>
      <c r="D1324" s="1">
        <f>'RAS-funkcijski'!E30</f>
        <v>30583.759999999998</v>
      </c>
      <c r="E1324" s="1">
        <v>0</v>
      </c>
      <c r="F1324" s="1">
        <v>0</v>
      </c>
      <c r="G1324" s="2">
        <f t="shared" si="24"/>
        <v>2372.1295</v>
      </c>
      <c r="H1324" s="2">
        <f t="shared" si="23"/>
        <v>0.47000000000116415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18147.07</v>
      </c>
      <c r="D1329" s="1">
        <f>'RAS-funkcijski'!E35</f>
        <v>18124.21</v>
      </c>
      <c r="E1329" s="1">
        <v>0</v>
      </c>
      <c r="F1329" s="1">
        <v>0</v>
      </c>
      <c r="G1329" s="2">
        <f t="shared" si="24"/>
        <v>1686.26019</v>
      </c>
      <c r="H1329" s="2">
        <f t="shared" si="23"/>
        <v>0.27999999999883585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16554.400000000001</v>
      </c>
      <c r="D1333" s="1">
        <f>'RAS-funkcijski'!E39</f>
        <v>18124.21</v>
      </c>
      <c r="E1333" s="1">
        <v>0</v>
      </c>
      <c r="F1333" s="1">
        <v>0</v>
      </c>
      <c r="G1333" s="2">
        <f t="shared" si="24"/>
        <v>1848.0987</v>
      </c>
      <c r="H1333" s="2">
        <f t="shared" si="23"/>
        <v>0.61000000000058208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16554.400000000001</v>
      </c>
      <c r="D1334" s="1">
        <f>'RAS-funkcijski'!E40</f>
        <v>18124.21</v>
      </c>
      <c r="E1334" s="1">
        <v>0</v>
      </c>
      <c r="F1334" s="1">
        <v>0</v>
      </c>
      <c r="G1334" s="2">
        <f t="shared" si="24"/>
        <v>1900.9015199999999</v>
      </c>
      <c r="H1334" s="2">
        <f t="shared" si="23"/>
        <v>0.61000000000058208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1592.67</v>
      </c>
      <c r="D1355" s="1">
        <f>'RAS-funkcijski'!E61</f>
        <v>0</v>
      </c>
      <c r="E1355" s="1">
        <v>0</v>
      </c>
      <c r="F1355" s="1">
        <v>0</v>
      </c>
      <c r="G1355" s="2">
        <f t="shared" si="24"/>
        <v>90.782190000000014</v>
      </c>
      <c r="H1355" s="2">
        <f t="shared" si="27"/>
        <v>0.32999999999992724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1592.67</v>
      </c>
      <c r="D1358" s="1">
        <f>'RAS-funkcijski'!E64</f>
        <v>0</v>
      </c>
      <c r="E1358" s="1">
        <v>0</v>
      </c>
      <c r="F1358" s="1">
        <v>0</v>
      </c>
      <c r="G1358" s="2">
        <f t="shared" si="24"/>
        <v>95.560199999999995</v>
      </c>
      <c r="H1358" s="2">
        <f t="shared" si="27"/>
        <v>0.32999999999992724</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275832.01</v>
      </c>
      <c r="D1369" s="1">
        <f>'RAS-funkcijski'!E75</f>
        <v>40087.19</v>
      </c>
      <c r="E1369" s="1">
        <v>0</v>
      </c>
      <c r="F1369" s="1">
        <v>0</v>
      </c>
      <c r="G1369" s="2">
        <f t="shared" si="24"/>
        <v>25276.453690000002</v>
      </c>
      <c r="H1369" s="2">
        <f t="shared" si="27"/>
        <v>0.20000000001164153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228442.5</v>
      </c>
      <c r="D1370" s="1">
        <f>'RAS-funkcijski'!E76</f>
        <v>28493.74</v>
      </c>
      <c r="E1370" s="1">
        <v>0</v>
      </c>
      <c r="F1370" s="1">
        <v>0</v>
      </c>
      <c r="G1370" s="2">
        <f t="shared" si="24"/>
        <v>20550.958559999999</v>
      </c>
      <c r="H1370" s="2">
        <f t="shared" si="27"/>
        <v>0.75999999999839929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47389.51</v>
      </c>
      <c r="D1375" s="1">
        <f>'RAS-funkcijski'!E81</f>
        <v>11593.45</v>
      </c>
      <c r="E1375" s="1">
        <v>0</v>
      </c>
      <c r="F1375" s="1">
        <v>0</v>
      </c>
      <c r="G1375" s="2">
        <f t="shared" si="24"/>
        <v>5434.38357</v>
      </c>
      <c r="H1375" s="2">
        <f t="shared" si="27"/>
        <v>0.93999999999869033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452134.58</v>
      </c>
      <c r="D1376" s="1">
        <f>'RAS-funkcijski'!E82</f>
        <v>476717.38</v>
      </c>
      <c r="E1376" s="1">
        <v>0</v>
      </c>
      <c r="F1376" s="1">
        <v>0</v>
      </c>
      <c r="G1376" s="2">
        <f t="shared" si="24"/>
        <v>109634.40852</v>
      </c>
      <c r="H1376" s="2">
        <f t="shared" si="27"/>
        <v>0.79999999998835847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403927.9</v>
      </c>
      <c r="D1378" s="1">
        <f>'RAS-funkcijski'!E84</f>
        <v>424019.87000000005</v>
      </c>
      <c r="E1378" s="1">
        <v>0</v>
      </c>
      <c r="F1378" s="1">
        <v>0</v>
      </c>
      <c r="G1378" s="2">
        <f t="shared" si="24"/>
        <v>100157.41120000002</v>
      </c>
      <c r="H1378" s="2">
        <f t="shared" si="27"/>
        <v>0.22999999992316589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15893.43</v>
      </c>
      <c r="D1379" s="1">
        <f>'RAS-funkcijski'!E85</f>
        <v>24265.53</v>
      </c>
      <c r="E1379" s="1">
        <v>0</v>
      </c>
      <c r="F1379" s="1">
        <v>0</v>
      </c>
      <c r="G1379" s="2">
        <f t="shared" si="24"/>
        <v>5218.3836900000006</v>
      </c>
      <c r="H1379" s="2">
        <f t="shared" si="27"/>
        <v>0.90000000000145519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32313.25</v>
      </c>
      <c r="D1380" s="1">
        <f>'RAS-funkcijski'!E86</f>
        <v>28431.98</v>
      </c>
      <c r="E1380" s="1">
        <v>0</v>
      </c>
      <c r="F1380" s="1">
        <v>0</v>
      </c>
      <c r="G1380" s="2">
        <f t="shared" si="24"/>
        <v>7312.5312200000008</v>
      </c>
      <c r="H1380" s="2">
        <f t="shared" si="27"/>
        <v>0.27000000000043656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8026.83</v>
      </c>
      <c r="E1383" s="1">
        <v>0</v>
      </c>
      <c r="F1383" s="1">
        <v>0</v>
      </c>
      <c r="G1383" s="2">
        <f t="shared" si="24"/>
        <v>1364.5611000000001</v>
      </c>
      <c r="H1383" s="2">
        <f t="shared" si="27"/>
        <v>0.17000000000007276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8026.83</v>
      </c>
      <c r="E1400" s="1">
        <v>0</v>
      </c>
      <c r="F1400" s="1">
        <v>0</v>
      </c>
      <c r="G1400" s="2">
        <f t="shared" si="24"/>
        <v>1637.4733199999998</v>
      </c>
      <c r="H1400" s="2">
        <f t="shared" si="27"/>
        <v>0.17000000000007276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109832.36</v>
      </c>
      <c r="D1401" s="1">
        <f>'RAS-funkcijski'!E107</f>
        <v>56677.13</v>
      </c>
      <c r="E1401" s="1">
        <v>0</v>
      </c>
      <c r="F1401" s="1">
        <v>0</v>
      </c>
      <c r="G1401" s="2">
        <f t="shared" si="24"/>
        <v>22988.221859999998</v>
      </c>
      <c r="H1401" s="2">
        <f t="shared" si="27"/>
        <v>0.48999999999796273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27473.62</v>
      </c>
      <c r="D1402" s="1">
        <f>'RAS-funkcijski'!E108</f>
        <v>35600</v>
      </c>
      <c r="E1402" s="1">
        <v>0</v>
      </c>
      <c r="F1402" s="1">
        <v>0</v>
      </c>
      <c r="G1402" s="2">
        <f t="shared" si="24"/>
        <v>10262.056479999999</v>
      </c>
      <c r="H1402" s="2">
        <f t="shared" si="27"/>
        <v>0.38000000000101863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2123.56</v>
      </c>
      <c r="D1403" s="1">
        <f>'RAS-funkcijski'!E109</f>
        <v>1800</v>
      </c>
      <c r="E1403" s="1">
        <v>0</v>
      </c>
      <c r="F1403" s="1">
        <v>0</v>
      </c>
      <c r="G1403" s="2">
        <f t="shared" si="24"/>
        <v>600.97379999999998</v>
      </c>
      <c r="H1403" s="2">
        <f t="shared" si="27"/>
        <v>0.44000000000005457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10548.45</v>
      </c>
      <c r="D1405" s="1">
        <f>'RAS-funkcijski'!E111</f>
        <v>5516.25</v>
      </c>
      <c r="E1405" s="1">
        <v>0</v>
      </c>
      <c r="F1405" s="1">
        <v>0</v>
      </c>
      <c r="G1405" s="2">
        <f t="shared" si="24"/>
        <v>2309.16165</v>
      </c>
      <c r="H1405" s="2">
        <f t="shared" si="27"/>
        <v>0.7000000000007276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69686.73</v>
      </c>
      <c r="D1407" s="1">
        <f>'RAS-funkcijski'!E113</f>
        <v>13760.88</v>
      </c>
      <c r="E1407" s="1">
        <v>0</v>
      </c>
      <c r="F1407" s="1">
        <v>0</v>
      </c>
      <c r="G1407" s="2">
        <f t="shared" si="24"/>
        <v>10595.725409999999</v>
      </c>
      <c r="H1407" s="2">
        <f t="shared" si="27"/>
        <v>0.39000000000487489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12203.859999999999</v>
      </c>
      <c r="D1408" s="1">
        <f>'RAS-funkcijski'!E114</f>
        <v>15012.52</v>
      </c>
      <c r="E1408" s="1">
        <v>0</v>
      </c>
      <c r="F1408" s="1">
        <v>0</v>
      </c>
      <c r="G1408" s="2">
        <f t="shared" si="24"/>
        <v>4645.1790000000001</v>
      </c>
      <c r="H1408" s="2">
        <f t="shared" si="27"/>
        <v>0.62000000000080036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5176.1899999999996</v>
      </c>
      <c r="D1409" s="1">
        <f>'RAS-funkcijski'!E115</f>
        <v>6000</v>
      </c>
      <c r="E1409" s="1">
        <v>0</v>
      </c>
      <c r="F1409" s="1">
        <v>0</v>
      </c>
      <c r="G1409" s="2">
        <f t="shared" si="24"/>
        <v>1906.55709</v>
      </c>
      <c r="H1409" s="2">
        <f t="shared" si="27"/>
        <v>0.18999999999959982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5176.1899999999996</v>
      </c>
      <c r="D1411" s="1">
        <f>'RAS-funkcijski'!E117</f>
        <v>6000</v>
      </c>
      <c r="E1411" s="1">
        <v>0</v>
      </c>
      <c r="F1411" s="1">
        <v>0</v>
      </c>
      <c r="G1411" s="2">
        <f t="shared" si="24"/>
        <v>1940.9094700000001</v>
      </c>
      <c r="H1411" s="2">
        <f t="shared" si="27"/>
        <v>0.18999999999959982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3417.61</v>
      </c>
      <c r="D1412" s="1">
        <f>'RAS-funkcijski'!E118</f>
        <v>2660</v>
      </c>
      <c r="E1412" s="1">
        <v>0</v>
      </c>
      <c r="F1412" s="1">
        <v>0</v>
      </c>
      <c r="G1412" s="2">
        <f t="shared" si="24"/>
        <v>996.08753999999999</v>
      </c>
      <c r="H1412" s="2">
        <f t="shared" si="27"/>
        <v>0.38999999999987267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3417.61</v>
      </c>
      <c r="D1414" s="1">
        <f>'RAS-funkcijski'!E120</f>
        <v>2660</v>
      </c>
      <c r="E1414" s="1">
        <v>0</v>
      </c>
      <c r="F1414" s="1">
        <v>0</v>
      </c>
      <c r="G1414" s="2">
        <f t="shared" si="24"/>
        <v>1013.56276</v>
      </c>
      <c r="H1414" s="2">
        <f t="shared" si="27"/>
        <v>0.38999999999987267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3610.06</v>
      </c>
      <c r="D1416" s="1">
        <f>'RAS-funkcijski'!E122</f>
        <v>6352.52</v>
      </c>
      <c r="E1416" s="1">
        <v>0</v>
      </c>
      <c r="F1416" s="1">
        <v>0</v>
      </c>
      <c r="G1416" s="2">
        <f t="shared" si="24"/>
        <v>1925.1817999999998</v>
      </c>
      <c r="H1416" s="2">
        <f t="shared" si="27"/>
        <v>0.53999999999950887</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3610.06</v>
      </c>
      <c r="D1418" s="1">
        <f>'RAS-funkcijski'!E124</f>
        <v>6352.52</v>
      </c>
      <c r="E1418" s="1">
        <v>0</v>
      </c>
      <c r="F1418" s="1">
        <v>0</v>
      </c>
      <c r="G1418" s="2">
        <f t="shared" si="24"/>
        <v>1957.8120000000001</v>
      </c>
      <c r="H1418" s="2">
        <f t="shared" si="27"/>
        <v>0.53999999999950887</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82043.149999999994</v>
      </c>
      <c r="D1423" s="1">
        <f>'RAS-funkcijski'!E129</f>
        <v>93016.390000000014</v>
      </c>
      <c r="E1423" s="1">
        <v>0</v>
      </c>
      <c r="F1423" s="1">
        <v>0</v>
      </c>
      <c r="G1423" s="2">
        <f t="shared" si="24"/>
        <v>33509.491250000006</v>
      </c>
      <c r="H1423" s="2">
        <f t="shared" si="27"/>
        <v>0.54000000000814907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9908.1299999999992</v>
      </c>
      <c r="D1424" s="1">
        <f>'RAS-funkcijski'!E130</f>
        <v>0</v>
      </c>
      <c r="E1424" s="1">
        <v>0</v>
      </c>
      <c r="F1424" s="1">
        <v>0</v>
      </c>
      <c r="G1424" s="2">
        <f t="shared" si="24"/>
        <v>1248.4243799999999</v>
      </c>
      <c r="H1424" s="2">
        <f t="shared" si="27"/>
        <v>0.12999999999919964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9908.1299999999992</v>
      </c>
      <c r="D1425" s="1">
        <f>'RAS-funkcijski'!E131</f>
        <v>0</v>
      </c>
      <c r="E1425" s="1">
        <v>0</v>
      </c>
      <c r="F1425" s="1">
        <v>0</v>
      </c>
      <c r="G1425" s="2">
        <f t="shared" si="24"/>
        <v>1258.33251</v>
      </c>
      <c r="H1425" s="2">
        <f t="shared" si="27"/>
        <v>0.12999999999919964</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23722.68</v>
      </c>
      <c r="D1427" s="1">
        <f>'RAS-funkcijski'!E133</f>
        <v>58241.750000000007</v>
      </c>
      <c r="E1427" s="1">
        <v>0</v>
      </c>
      <c r="F1427" s="1">
        <v>0</v>
      </c>
      <c r="G1427" s="2">
        <f t="shared" si="24"/>
        <v>18086.597220000003</v>
      </c>
      <c r="H1427" s="2">
        <f t="shared" si="27"/>
        <v>0.569999999992433</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43501.599999999999</v>
      </c>
      <c r="D1429" s="1">
        <f>'RAS-funkcijski'!E135</f>
        <v>30768.09</v>
      </c>
      <c r="E1429" s="1">
        <v>0</v>
      </c>
      <c r="F1429" s="1">
        <v>0</v>
      </c>
      <c r="G1429" s="2">
        <f t="shared" si="24"/>
        <v>13759.94918</v>
      </c>
      <c r="H1429" s="2">
        <f t="shared" si="27"/>
        <v>0.49000000000160071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4910.74</v>
      </c>
      <c r="D1434" s="1">
        <f>'RAS-funkcijski'!E140</f>
        <v>4006.55</v>
      </c>
      <c r="E1434" s="1">
        <v>0</v>
      </c>
      <c r="F1434" s="1">
        <v>0</v>
      </c>
      <c r="G1434" s="2">
        <f t="shared" si="24"/>
        <v>1757.6422400000001</v>
      </c>
      <c r="H1434" s="2">
        <f t="shared" si="27"/>
        <v>0.71000000000003638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1246119.2500000002</v>
      </c>
      <c r="D1435" s="13">
        <f>'RAS-funkcijski'!E141</f>
        <v>987224.54</v>
      </c>
      <c r="E1435" s="13">
        <v>0</v>
      </c>
      <c r="F1435" s="13">
        <v>0</v>
      </c>
      <c r="G1435" s="14">
        <f t="shared" si="24"/>
        <v>441217.86121000006</v>
      </c>
      <c r="H1435" s="14">
        <f t="shared" si="27"/>
        <v>0.71000000019557774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82254.84</v>
      </c>
      <c r="D1480" s="6"/>
      <c r="E1480" s="6">
        <v>0</v>
      </c>
      <c r="F1480" s="6">
        <v>0</v>
      </c>
      <c r="G1480" s="7">
        <f t="shared" ref="G1480:G1580" si="34">B1480/1000*C1480</f>
        <v>82.254840000000002</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952618.28999999992</v>
      </c>
      <c r="D1481" s="1">
        <v>0</v>
      </c>
      <c r="E1481" s="1">
        <v>0</v>
      </c>
      <c r="F1481" s="1">
        <v>0</v>
      </c>
      <c r="G1481" s="2">
        <f t="shared" si="34"/>
        <v>1905.2365799999998</v>
      </c>
      <c r="H1481" s="2">
        <f t="shared" si="35"/>
        <v>0.28999999992083758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624557.40999999992</v>
      </c>
      <c r="D1483" s="1">
        <v>0</v>
      </c>
      <c r="E1483" s="1">
        <v>0</v>
      </c>
      <c r="F1483" s="1">
        <v>0</v>
      </c>
      <c r="G1483" s="2">
        <f t="shared" si="34"/>
        <v>2498.2296399999996</v>
      </c>
      <c r="H1483" s="2">
        <f t="shared" si="35"/>
        <v>0.40999999991618097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156092.4</v>
      </c>
      <c r="D1484" s="1">
        <v>0</v>
      </c>
      <c r="E1484" s="1">
        <v>0</v>
      </c>
      <c r="F1484" s="1">
        <v>0</v>
      </c>
      <c r="G1484" s="2">
        <f t="shared" si="34"/>
        <v>780.46199999999999</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377338.1</v>
      </c>
      <c r="D1485" s="1">
        <v>0</v>
      </c>
      <c r="E1485" s="1">
        <v>0</v>
      </c>
      <c r="F1485" s="1">
        <v>0</v>
      </c>
      <c r="G1485" s="2">
        <f t="shared" si="34"/>
        <v>2264.0286000000001</v>
      </c>
      <c r="H1485" s="2">
        <f t="shared" si="35"/>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2343.1999999999998</v>
      </c>
      <c r="D1486" s="1">
        <v>0</v>
      </c>
      <c r="E1486" s="1">
        <v>0</v>
      </c>
      <c r="F1486" s="1">
        <v>0</v>
      </c>
      <c r="G1486" s="2">
        <f t="shared" si="34"/>
        <v>16.4024</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12017.99</v>
      </c>
      <c r="D1487" s="1">
        <v>0</v>
      </c>
      <c r="E1487" s="1">
        <v>0</v>
      </c>
      <c r="F1487" s="1">
        <v>0</v>
      </c>
      <c r="G1487" s="2">
        <f t="shared" si="34"/>
        <v>96.143919999999994</v>
      </c>
      <c r="H1487" s="2">
        <f t="shared" si="35"/>
        <v>1.0000000000218279E-2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48828.13</v>
      </c>
      <c r="D1489" s="1">
        <v>0</v>
      </c>
      <c r="E1489" s="1">
        <v>0</v>
      </c>
      <c r="F1489" s="1">
        <v>0</v>
      </c>
      <c r="G1489" s="2">
        <f t="shared" si="34"/>
        <v>488.28129999999999</v>
      </c>
      <c r="H1489" s="2">
        <f t="shared" si="35"/>
        <v>0.12999999999738066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27937.59</v>
      </c>
      <c r="D1491" s="1">
        <v>0</v>
      </c>
      <c r="E1491" s="1">
        <v>0</v>
      </c>
      <c r="F1491" s="1">
        <v>0</v>
      </c>
      <c r="G1491" s="2">
        <f t="shared" si="34"/>
        <v>335.25108</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287325.03999999998</v>
      </c>
      <c r="D1492" s="1">
        <v>0</v>
      </c>
      <c r="E1492" s="1">
        <v>0</v>
      </c>
      <c r="F1492" s="1">
        <v>0</v>
      </c>
      <c r="G1492" s="2">
        <f t="shared" si="34"/>
        <v>3735.2255199999995</v>
      </c>
      <c r="H1492" s="2">
        <f t="shared" si="35"/>
        <v>3.9999999979045242E-2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40735.839999999997</v>
      </c>
      <c r="D1493" s="1">
        <v>0</v>
      </c>
      <c r="E1493" s="1">
        <v>0</v>
      </c>
      <c r="F1493" s="1">
        <v>0</v>
      </c>
      <c r="G1493" s="2">
        <f t="shared" si="34"/>
        <v>570.30175999999994</v>
      </c>
      <c r="H1493" s="2">
        <f t="shared" si="35"/>
        <v>0.16000000000349246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40735.839999999997</v>
      </c>
      <c r="D1497" s="1">
        <v>0</v>
      </c>
      <c r="E1497" s="1">
        <v>0</v>
      </c>
      <c r="F1497" s="1">
        <v>0</v>
      </c>
      <c r="G1497" s="2">
        <f t="shared" si="34"/>
        <v>733.24511999999993</v>
      </c>
      <c r="H1497" s="2">
        <f t="shared" si="35"/>
        <v>0.16000000000349246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917074.09</v>
      </c>
      <c r="D1499" s="1">
        <v>0</v>
      </c>
      <c r="E1499" s="1">
        <v>0</v>
      </c>
      <c r="F1499" s="1">
        <v>0</v>
      </c>
      <c r="G1499" s="2">
        <f t="shared" si="34"/>
        <v>18341.481800000001</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558387.75</v>
      </c>
      <c r="D1501" s="1">
        <v>0</v>
      </c>
      <c r="E1501" s="1">
        <v>0</v>
      </c>
      <c r="F1501" s="1">
        <v>0</v>
      </c>
      <c r="G1501" s="2">
        <f t="shared" si="34"/>
        <v>12284.530499999999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158501.25</v>
      </c>
      <c r="D1502" s="1">
        <v>0</v>
      </c>
      <c r="E1502" s="1">
        <v>0</v>
      </c>
      <c r="F1502" s="1">
        <v>0</v>
      </c>
      <c r="G1502" s="2">
        <f t="shared" si="34"/>
        <v>3645.5287499999999</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291904.43</v>
      </c>
      <c r="D1503" s="1">
        <v>0</v>
      </c>
      <c r="E1503" s="1">
        <v>0</v>
      </c>
      <c r="F1503" s="1">
        <v>0</v>
      </c>
      <c r="G1503" s="2">
        <f t="shared" si="34"/>
        <v>7005.7063200000002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2308.94</v>
      </c>
      <c r="D1504" s="1">
        <v>0</v>
      </c>
      <c r="E1504" s="1">
        <v>0</v>
      </c>
      <c r="F1504" s="1">
        <v>0</v>
      </c>
      <c r="G1504" s="2">
        <f t="shared" si="34"/>
        <v>57.723500000000001</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12024.63</v>
      </c>
      <c r="D1505" s="1">
        <v>0</v>
      </c>
      <c r="E1505" s="1">
        <v>0</v>
      </c>
      <c r="F1505" s="1">
        <v>0</v>
      </c>
      <c r="G1505" s="2">
        <f t="shared" si="34"/>
        <v>312.64037999999994</v>
      </c>
      <c r="H1505" s="2">
        <f t="shared" si="35"/>
        <v>0.37000000000080036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49003.81</v>
      </c>
      <c r="D1507" s="1">
        <v>0</v>
      </c>
      <c r="E1507" s="1">
        <v>0</v>
      </c>
      <c r="F1507" s="1">
        <v>0</v>
      </c>
      <c r="G1507" s="2">
        <f t="shared" si="34"/>
        <v>1372.1066799999999</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44644.69</v>
      </c>
      <c r="D1509" s="1">
        <v>0</v>
      </c>
      <c r="E1509" s="1">
        <v>0</v>
      </c>
      <c r="F1509" s="1">
        <v>0</v>
      </c>
      <c r="G1509" s="2">
        <f t="shared" si="34"/>
        <v>1339.3407</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317950.5</v>
      </c>
      <c r="D1510" s="1">
        <v>0</v>
      </c>
      <c r="E1510" s="1">
        <v>0</v>
      </c>
      <c r="F1510" s="1">
        <v>0</v>
      </c>
      <c r="G1510" s="2">
        <f t="shared" si="34"/>
        <v>9856.4655000000002</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40735.839999999997</v>
      </c>
      <c r="D1511" s="1">
        <v>0</v>
      </c>
      <c r="E1511" s="1">
        <v>0</v>
      </c>
      <c r="F1511" s="1">
        <v>0</v>
      </c>
      <c r="G1511" s="2">
        <f t="shared" si="34"/>
        <v>1303.5468799999999</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40735.839999999997</v>
      </c>
      <c r="D1515" s="1">
        <v>0</v>
      </c>
      <c r="E1515" s="1">
        <v>0</v>
      </c>
      <c r="F1515" s="1">
        <v>0</v>
      </c>
      <c r="G1515" s="2">
        <f t="shared" si="34"/>
        <v>1466.4902399999999</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117799.03999999992</v>
      </c>
      <c r="D1517" s="1">
        <v>0</v>
      </c>
      <c r="E1517" s="1">
        <v>0</v>
      </c>
      <c r="F1517" s="1">
        <v>0</v>
      </c>
      <c r="G1517" s="2">
        <f t="shared" si="34"/>
        <v>4476.3635199999972</v>
      </c>
      <c r="H1517" s="2">
        <f t="shared" si="35"/>
        <v>3.9999999920837581E-2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16.64</v>
      </c>
      <c r="D1518" s="1">
        <v>0</v>
      </c>
      <c r="E1518" s="1">
        <v>0</v>
      </c>
      <c r="F1518" s="1">
        <v>0</v>
      </c>
      <c r="G1518" s="2">
        <f t="shared" si="34"/>
        <v>0.64895999999999998</v>
      </c>
      <c r="H1518" s="2">
        <f t="shared" si="35"/>
        <v>0.35999999999999943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16.64</v>
      </c>
      <c r="D1524" s="1">
        <v>0</v>
      </c>
      <c r="E1524" s="1">
        <v>0</v>
      </c>
      <c r="F1524" s="1">
        <v>0</v>
      </c>
      <c r="G1524" s="2">
        <f t="shared" si="34"/>
        <v>0.74880000000000002</v>
      </c>
      <c r="H1524" s="2">
        <f t="shared" si="35"/>
        <v>0.35999999999999943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16.64</v>
      </c>
      <c r="D1530" s="1">
        <v>0</v>
      </c>
      <c r="E1530" s="1">
        <v>0</v>
      </c>
      <c r="F1530" s="1">
        <v>0</v>
      </c>
      <c r="G1530" s="2">
        <f t="shared" si="34"/>
        <v>0.84863999999999995</v>
      </c>
      <c r="H1530" s="2">
        <f t="shared" si="35"/>
        <v>0.35999999999999943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16.64</v>
      </c>
      <c r="D1531" s="1">
        <v>0</v>
      </c>
      <c r="E1531" s="1">
        <v>0</v>
      </c>
      <c r="F1531" s="1">
        <v>0</v>
      </c>
      <c r="G1531" s="2">
        <f t="shared" si="34"/>
        <v>0.86527999999999994</v>
      </c>
      <c r="H1531" s="2">
        <f t="shared" si="35"/>
        <v>0.35999999999999943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117782.39999999999</v>
      </c>
      <c r="D1576" s="1">
        <v>0</v>
      </c>
      <c r="E1576" s="1">
        <v>0</v>
      </c>
      <c r="F1576" s="1">
        <v>0</v>
      </c>
      <c r="G1576" s="2">
        <f t="shared" si="34"/>
        <v>11424.8928</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111187.4</v>
      </c>
      <c r="D1578" s="1">
        <v>0</v>
      </c>
      <c r="E1578" s="1">
        <v>0</v>
      </c>
      <c r="F1578" s="1">
        <v>0</v>
      </c>
      <c r="G1578" s="2">
        <f t="shared" si="34"/>
        <v>11007.552599999999</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6595</v>
      </c>
      <c r="D1579" s="1">
        <v>0</v>
      </c>
      <c r="E1579" s="1">
        <v>0</v>
      </c>
      <c r="F1579" s="1">
        <v>0</v>
      </c>
      <c r="G1579" s="2">
        <f t="shared" si="34"/>
        <v>659.5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27861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1607808.5699999998</v>
      </c>
      <c r="I16" s="170">
        <f>'PR-RAS'!E6</f>
        <v>1147423.1399999999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829162.36999999988</v>
      </c>
      <c r="I17" s="170">
        <f>'PR-RAS'!E151</f>
        <v>852583.79999999981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279467.81000000006</v>
      </c>
      <c r="I18" s="170">
        <f>'PR-RAS'!E645</f>
        <v>286987.59000000003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4327085.3599999994</v>
      </c>
      <c r="I20" s="173">
        <f>BILANCA!E7</f>
        <v>4418284.54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421653.36</v>
      </c>
      <c r="I21" s="175">
        <f>BILANCA!E68</f>
        <v>465651.93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82257.42</v>
      </c>
      <c r="I22" s="175">
        <f>BILANCA!E176</f>
        <v>117799.03999999999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4666481.3</v>
      </c>
      <c r="I23" s="177">
        <f>BILANCA!E237</f>
        <v>4766137.43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265857.99</v>
      </c>
      <c r="I24" s="173">
        <f>'RAS-funkcijski'!E5</f>
        <v>248979.13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18147.07</v>
      </c>
      <c r="I25" s="175">
        <f>'RAS-funkcijski'!E35</f>
        <v>18124.21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12203.859999999999</v>
      </c>
      <c r="I27" s="175">
        <f>'RAS-funkcijski'!E114</f>
        <v>15012.52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1246119.2500000002</v>
      </c>
      <c r="I28" s="179">
        <f>'RAS-funkcijski'!E141</f>
        <v>987224.54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82254.84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117799.03999999992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16.64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117782.39999999999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1" zoomScale="110" zoomScaleNormal="110" workbookViewId="0">
      <selection activeCell="D241" sqref="D2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1607808.5699999998</v>
      </c>
      <c r="E6" s="51">
        <f>E7+E44+E50+E82+E106+E124+E133+E139</f>
        <v>1147423.1399999999</v>
      </c>
      <c r="F6" s="52">
        <f t="shared" ref="F6:F131" si="0">IF(D6&lt;&gt;0,IF(E6/D6&gt;=100,"&gt;&gt;100",E6/D6*100),"-")</f>
        <v>71.365656422642417</v>
      </c>
    </row>
    <row r="7" spans="1:25" ht="12.75" customHeight="1" x14ac:dyDescent="0.2">
      <c r="A7" s="53">
        <v>61</v>
      </c>
      <c r="B7" s="294" t="s">
        <v>60</v>
      </c>
      <c r="C7" s="50" t="s">
        <v>61</v>
      </c>
      <c r="D7" s="51">
        <f t="shared" ref="D7:E7" si="1">D8+D17+D23+D29+D37+D40</f>
        <v>167236.69</v>
      </c>
      <c r="E7" s="51">
        <f t="shared" si="1"/>
        <v>256817.11999999997</v>
      </c>
      <c r="F7" s="52">
        <f t="shared" si="0"/>
        <v>153.56505800252322</v>
      </c>
    </row>
    <row r="8" spans="1:25" ht="12.75" customHeight="1" x14ac:dyDescent="0.2">
      <c r="A8" s="53">
        <v>611</v>
      </c>
      <c r="B8" s="85" t="s">
        <v>62</v>
      </c>
      <c r="C8" s="50" t="s">
        <v>63</v>
      </c>
      <c r="D8" s="51">
        <f t="shared" ref="D8:E8" si="2">SUM(D9:D14)-D15-D16</f>
        <v>151082.18</v>
      </c>
      <c r="E8" s="51">
        <f t="shared" si="2"/>
        <v>242210.08</v>
      </c>
      <c r="F8" s="52">
        <f t="shared" si="0"/>
        <v>160.31677594273529</v>
      </c>
    </row>
    <row r="9" spans="1:25" ht="12.75" customHeight="1" x14ac:dyDescent="0.2">
      <c r="A9" s="53">
        <v>6111</v>
      </c>
      <c r="B9" s="85" t="s">
        <v>64</v>
      </c>
      <c r="C9" s="50" t="s">
        <v>65</v>
      </c>
      <c r="D9" s="242">
        <v>151082.17000000001</v>
      </c>
      <c r="E9" s="242">
        <v>216490.51</v>
      </c>
      <c r="F9" s="52">
        <f t="shared" si="0"/>
        <v>143.29322248945721</v>
      </c>
    </row>
    <row r="10" spans="1:25" ht="12.75" customHeight="1" x14ac:dyDescent="0.2">
      <c r="A10" s="53">
        <v>6112</v>
      </c>
      <c r="B10" s="85" t="s">
        <v>66</v>
      </c>
      <c r="C10" s="50" t="s">
        <v>67</v>
      </c>
      <c r="D10" s="242">
        <v>0</v>
      </c>
      <c r="E10" s="242">
        <v>28823.17</v>
      </c>
      <c r="F10" s="52" t="str">
        <f t="shared" si="0"/>
        <v>-</v>
      </c>
    </row>
    <row r="11" spans="1:25" ht="12.75" customHeight="1" x14ac:dyDescent="0.2">
      <c r="A11" s="53">
        <v>6113</v>
      </c>
      <c r="B11" s="85" t="s">
        <v>68</v>
      </c>
      <c r="C11" s="50" t="s">
        <v>69</v>
      </c>
      <c r="D11" s="242">
        <v>0</v>
      </c>
      <c r="E11" s="242">
        <v>5738.66</v>
      </c>
      <c r="F11" s="52" t="str">
        <f t="shared" si="0"/>
        <v>-</v>
      </c>
    </row>
    <row r="12" spans="1:25" ht="12.75" customHeight="1" x14ac:dyDescent="0.2">
      <c r="A12" s="53">
        <v>6114</v>
      </c>
      <c r="B12" s="85" t="s">
        <v>70</v>
      </c>
      <c r="C12" s="50" t="s">
        <v>71</v>
      </c>
      <c r="D12" s="242">
        <v>0</v>
      </c>
      <c r="E12" s="242">
        <v>799.49</v>
      </c>
      <c r="F12" s="52" t="str">
        <f t="shared" si="0"/>
        <v>-</v>
      </c>
    </row>
    <row r="13" spans="1:25" ht="12.75" customHeight="1" x14ac:dyDescent="0.2">
      <c r="A13" s="53">
        <v>6115</v>
      </c>
      <c r="B13" s="85" t="s">
        <v>72</v>
      </c>
      <c r="C13" s="50" t="s">
        <v>73</v>
      </c>
      <c r="D13" s="242">
        <v>28983.3</v>
      </c>
      <c r="E13" s="242">
        <v>31094.09</v>
      </c>
      <c r="F13" s="52">
        <f t="shared" si="0"/>
        <v>107.28278008370337</v>
      </c>
    </row>
    <row r="14" spans="1:25" ht="12.75" customHeight="1" x14ac:dyDescent="0.2">
      <c r="A14" s="53">
        <v>6116</v>
      </c>
      <c r="B14" s="85" t="s">
        <v>74</v>
      </c>
      <c r="C14" s="50" t="s">
        <v>75</v>
      </c>
      <c r="D14" s="242">
        <v>446.32</v>
      </c>
      <c r="E14" s="242"/>
      <c r="F14" s="52">
        <f t="shared" si="0"/>
        <v>0</v>
      </c>
    </row>
    <row r="15" spans="1:25" ht="12.75" customHeight="1" x14ac:dyDescent="0.2">
      <c r="A15" s="53">
        <v>6117</v>
      </c>
      <c r="B15" s="85" t="s">
        <v>76</v>
      </c>
      <c r="C15" s="50" t="s">
        <v>77</v>
      </c>
      <c r="D15" s="242">
        <v>29429.61</v>
      </c>
      <c r="E15" s="242">
        <v>40735.839999999997</v>
      </c>
      <c r="F15" s="52">
        <f t="shared" si="0"/>
        <v>138.41787234013634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13033.84</v>
      </c>
      <c r="E23" s="51">
        <f t="shared" si="4"/>
        <v>10811.08</v>
      </c>
      <c r="F23" s="52">
        <f t="shared" si="0"/>
        <v>82.946238407100282</v>
      </c>
    </row>
    <row r="24" spans="1:6" ht="12.75" customHeight="1" x14ac:dyDescent="0.2">
      <c r="A24" s="53">
        <v>6131</v>
      </c>
      <c r="B24" s="85" t="s">
        <v>94</v>
      </c>
      <c r="C24" s="50" t="s">
        <v>95</v>
      </c>
      <c r="D24" s="242">
        <v>671.31</v>
      </c>
      <c r="E24" s="242">
        <v>729.16</v>
      </c>
      <c r="F24" s="52">
        <f t="shared" si="0"/>
        <v>108.61747925697517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12362.53</v>
      </c>
      <c r="E27" s="242">
        <v>10081.92</v>
      </c>
      <c r="F27" s="52">
        <f t="shared" si="0"/>
        <v>81.552238902554734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3120.67</v>
      </c>
      <c r="E29" s="51">
        <f t="shared" si="5"/>
        <v>3795.96</v>
      </c>
      <c r="F29" s="52">
        <f t="shared" si="0"/>
        <v>121.6392633633162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3120.67</v>
      </c>
      <c r="E31" s="242">
        <v>3795.96</v>
      </c>
      <c r="F31" s="52">
        <f t="shared" si="0"/>
        <v>121.6392633633162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913142.51</v>
      </c>
      <c r="E50" s="51">
        <f>E51+E54+E59+E62+E65+E68+E71+E74+E77</f>
        <v>621673.15</v>
      </c>
      <c r="F50" s="52">
        <f t="shared" si="0"/>
        <v>68.080627414881818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464313.79000000004</v>
      </c>
      <c r="E59" s="51">
        <f t="shared" si="12"/>
        <v>569798.92000000004</v>
      </c>
      <c r="F59" s="52">
        <f t="shared" si="0"/>
        <v>122.7185003486543</v>
      </c>
    </row>
    <row r="60" spans="1:6" ht="24" x14ac:dyDescent="0.2">
      <c r="A60" s="53">
        <v>6331</v>
      </c>
      <c r="B60" s="86" t="s">
        <v>166</v>
      </c>
      <c r="C60" s="50" t="s">
        <v>167</v>
      </c>
      <c r="D60" s="242">
        <v>361578.08</v>
      </c>
      <c r="E60" s="242">
        <v>387649.9</v>
      </c>
      <c r="F60" s="52">
        <f t="shared" si="0"/>
        <v>107.21056431296942</v>
      </c>
    </row>
    <row r="61" spans="1:6" ht="24" x14ac:dyDescent="0.2">
      <c r="A61" s="53">
        <v>6332</v>
      </c>
      <c r="B61" s="86" t="s">
        <v>168</v>
      </c>
      <c r="C61" s="50" t="s">
        <v>169</v>
      </c>
      <c r="D61" s="242">
        <v>102735.71</v>
      </c>
      <c r="E61" s="242">
        <v>182149.02</v>
      </c>
      <c r="F61" s="52">
        <f t="shared" si="0"/>
        <v>177.29864328576693</v>
      </c>
    </row>
    <row r="62" spans="1:6" ht="12.75" customHeight="1" x14ac:dyDescent="0.2">
      <c r="A62" s="53">
        <v>634</v>
      </c>
      <c r="B62" s="85" t="s">
        <v>170</v>
      </c>
      <c r="C62" s="50" t="s">
        <v>171</v>
      </c>
      <c r="D62" s="51">
        <f t="shared" ref="D62:E62" si="13">SUM(D63:D64)</f>
        <v>46575.56</v>
      </c>
      <c r="E62" s="51">
        <f t="shared" si="13"/>
        <v>4994.28</v>
      </c>
      <c r="F62" s="52">
        <f t="shared" si="0"/>
        <v>10.722962858632295</v>
      </c>
    </row>
    <row r="63" spans="1:6" ht="12.75" customHeight="1" x14ac:dyDescent="0.2">
      <c r="A63" s="53">
        <v>6341</v>
      </c>
      <c r="B63" s="85" t="s">
        <v>172</v>
      </c>
      <c r="C63" s="50" t="s">
        <v>173</v>
      </c>
      <c r="D63" s="242">
        <v>0</v>
      </c>
      <c r="E63" s="242">
        <v>4994.28</v>
      </c>
      <c r="F63" s="52" t="str">
        <f t="shared" si="0"/>
        <v>-</v>
      </c>
    </row>
    <row r="64" spans="1:6" ht="12.75" customHeight="1" x14ac:dyDescent="0.2">
      <c r="A64" s="53">
        <v>6342</v>
      </c>
      <c r="B64" s="85" t="s">
        <v>174</v>
      </c>
      <c r="C64" s="50" t="s">
        <v>175</v>
      </c>
      <c r="D64" s="242">
        <v>46575.56</v>
      </c>
      <c r="E64" s="242"/>
      <c r="F64" s="52">
        <f t="shared" si="0"/>
        <v>0</v>
      </c>
    </row>
    <row r="65" spans="1:6" ht="12.75" customHeight="1" x14ac:dyDescent="0.2">
      <c r="A65" s="53">
        <v>635</v>
      </c>
      <c r="B65" s="85" t="s">
        <v>176</v>
      </c>
      <c r="C65" s="50" t="s">
        <v>177</v>
      </c>
      <c r="D65" s="51">
        <f t="shared" ref="D65:E65" si="14">SUM(D66:D67)</f>
        <v>12455.95</v>
      </c>
      <c r="E65" s="51">
        <f t="shared" si="14"/>
        <v>11244.61</v>
      </c>
      <c r="F65" s="52">
        <f t="shared" si="0"/>
        <v>90.275009132181808</v>
      </c>
    </row>
    <row r="66" spans="1:6" ht="12.75" customHeight="1" x14ac:dyDescent="0.2">
      <c r="A66" s="53">
        <v>6351</v>
      </c>
      <c r="B66" s="85" t="s">
        <v>178</v>
      </c>
      <c r="C66" s="50" t="s">
        <v>179</v>
      </c>
      <c r="D66" s="242">
        <v>12455.95</v>
      </c>
      <c r="E66" s="242">
        <v>11244.61</v>
      </c>
      <c r="F66" s="52">
        <f t="shared" si="0"/>
        <v>90.275009132181808</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389797.21</v>
      </c>
      <c r="E74" s="51">
        <f t="shared" si="17"/>
        <v>35635.339999999997</v>
      </c>
      <c r="F74" s="52">
        <f t="shared" si="0"/>
        <v>9.142020282802946</v>
      </c>
    </row>
    <row r="75" spans="1:6" ht="12.75" customHeight="1" x14ac:dyDescent="0.2">
      <c r="A75" s="53" t="s">
        <v>196</v>
      </c>
      <c r="B75" s="85" t="s">
        <v>197</v>
      </c>
      <c r="C75" s="50" t="s">
        <v>196</v>
      </c>
      <c r="D75" s="242">
        <v>28343.56</v>
      </c>
      <c r="E75" s="242">
        <v>33763.769999999997</v>
      </c>
      <c r="F75" s="52">
        <f t="shared" si="0"/>
        <v>119.12325057261684</v>
      </c>
    </row>
    <row r="76" spans="1:6" ht="12.75" customHeight="1" x14ac:dyDescent="0.2">
      <c r="A76" s="53" t="s">
        <v>198</v>
      </c>
      <c r="B76" s="85" t="s">
        <v>199</v>
      </c>
      <c r="C76" s="50" t="s">
        <v>198</v>
      </c>
      <c r="D76" s="242">
        <v>361453.65</v>
      </c>
      <c r="E76" s="242">
        <v>1871.57</v>
      </c>
      <c r="F76" s="52">
        <f t="shared" si="0"/>
        <v>0.51778976363912765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380861.72</v>
      </c>
      <c r="E82" s="51">
        <f t="shared" si="19"/>
        <v>179640.13999999998</v>
      </c>
      <c r="F82" s="52">
        <f t="shared" si="0"/>
        <v>47.166761731790743</v>
      </c>
    </row>
    <row r="83" spans="1:6" ht="12.75" customHeight="1" x14ac:dyDescent="0.2">
      <c r="A83" s="53">
        <v>641</v>
      </c>
      <c r="B83" s="85" t="s">
        <v>212</v>
      </c>
      <c r="C83" s="50" t="s">
        <v>213</v>
      </c>
      <c r="D83" s="51">
        <f t="shared" ref="D83:E83" si="20">SUM(D84:D90)</f>
        <v>37.160000000000004</v>
      </c>
      <c r="E83" s="51">
        <f t="shared" si="20"/>
        <v>64.83</v>
      </c>
      <c r="F83" s="52">
        <f t="shared" si="0"/>
        <v>174.46178686759956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1.21</v>
      </c>
      <c r="E85" s="242">
        <v>0.71</v>
      </c>
      <c r="F85" s="52">
        <f t="shared" si="0"/>
        <v>58.677685950413213</v>
      </c>
    </row>
    <row r="86" spans="1:6" ht="12.75" customHeight="1" x14ac:dyDescent="0.2">
      <c r="A86" s="53">
        <v>6414</v>
      </c>
      <c r="B86" s="85" t="s">
        <v>218</v>
      </c>
      <c r="C86" s="50" t="s">
        <v>219</v>
      </c>
      <c r="D86" s="242">
        <v>35.950000000000003</v>
      </c>
      <c r="E86" s="242">
        <v>64.12</v>
      </c>
      <c r="F86" s="52">
        <f t="shared" si="0"/>
        <v>178.35883171070932</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380824.56</v>
      </c>
      <c r="E91" s="51">
        <f t="shared" si="21"/>
        <v>179575.31</v>
      </c>
      <c r="F91" s="52">
        <f t="shared" si="0"/>
        <v>47.154340570891748</v>
      </c>
    </row>
    <row r="92" spans="1:6" ht="12.75" customHeight="1" x14ac:dyDescent="0.2">
      <c r="A92" s="53">
        <v>6421</v>
      </c>
      <c r="B92" s="85" t="s">
        <v>230</v>
      </c>
      <c r="C92" s="50" t="s">
        <v>231</v>
      </c>
      <c r="D92" s="242">
        <v>398.17</v>
      </c>
      <c r="E92" s="242">
        <v>1911.89</v>
      </c>
      <c r="F92" s="52">
        <f t="shared" si="0"/>
        <v>480.16927443051964</v>
      </c>
    </row>
    <row r="93" spans="1:6" ht="12.75" customHeight="1" x14ac:dyDescent="0.2">
      <c r="A93" s="53">
        <v>6422</v>
      </c>
      <c r="B93" s="85" t="s">
        <v>232</v>
      </c>
      <c r="C93" s="50" t="s">
        <v>233</v>
      </c>
      <c r="D93" s="242">
        <v>11365.83</v>
      </c>
      <c r="E93" s="242">
        <v>23830.74</v>
      </c>
      <c r="F93" s="52">
        <f t="shared" si="0"/>
        <v>209.6700372960004</v>
      </c>
    </row>
    <row r="94" spans="1:6" ht="12.75" customHeight="1" x14ac:dyDescent="0.2">
      <c r="A94" s="53">
        <v>6423</v>
      </c>
      <c r="B94" s="85" t="s">
        <v>234</v>
      </c>
      <c r="C94" s="50" t="s">
        <v>235</v>
      </c>
      <c r="D94" s="242">
        <v>363983.91</v>
      </c>
      <c r="E94" s="242">
        <v>153743.31</v>
      </c>
      <c r="F94" s="52">
        <f t="shared" si="0"/>
        <v>42.239040181748692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5076.6499999999996</v>
      </c>
      <c r="E97" s="242">
        <v>89.37</v>
      </c>
      <c r="F97" s="52">
        <f t="shared" si="0"/>
        <v>1.7604128706922875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146395.10999999999</v>
      </c>
      <c r="E106" s="51">
        <f t="shared" si="23"/>
        <v>84077.47</v>
      </c>
      <c r="F106" s="52">
        <f t="shared" si="0"/>
        <v>57.431884166076316</v>
      </c>
    </row>
    <row r="107" spans="1:6" ht="12.75" customHeight="1" x14ac:dyDescent="0.2">
      <c r="A107" s="53">
        <v>651</v>
      </c>
      <c r="B107" s="85" t="s">
        <v>260</v>
      </c>
      <c r="C107" s="50" t="s">
        <v>261</v>
      </c>
      <c r="D107" s="51">
        <f t="shared" ref="D107:E107" si="24">SUM(D108:D111)</f>
        <v>12381.37</v>
      </c>
      <c r="E107" s="51">
        <f t="shared" si="24"/>
        <v>14120.820000000002</v>
      </c>
      <c r="F107" s="52">
        <f t="shared" si="0"/>
        <v>114.04892996493928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12381.37</v>
      </c>
      <c r="E109" s="242">
        <v>13769.12</v>
      </c>
      <c r="F109" s="52">
        <f t="shared" si="0"/>
        <v>111.20837193299286</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v>351.7</v>
      </c>
      <c r="F111" s="52" t="str">
        <f t="shared" si="0"/>
        <v>-</v>
      </c>
    </row>
    <row r="112" spans="1:6" ht="12.75" customHeight="1" x14ac:dyDescent="0.2">
      <c r="A112" s="53">
        <v>652</v>
      </c>
      <c r="B112" s="85" t="s">
        <v>270</v>
      </c>
      <c r="C112" s="50" t="s">
        <v>271</v>
      </c>
      <c r="D112" s="51">
        <f t="shared" ref="D112:E112" si="25">SUM(D113:D119)</f>
        <v>118009.66</v>
      </c>
      <c r="E112" s="51">
        <f t="shared" si="25"/>
        <v>54028.04</v>
      </c>
      <c r="F112" s="52">
        <f t="shared" si="0"/>
        <v>45.782726600517279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10.94</v>
      </c>
      <c r="E114" s="242">
        <v>12.55</v>
      </c>
      <c r="F114" s="52">
        <f t="shared" si="0"/>
        <v>114.71663619744059</v>
      </c>
    </row>
    <row r="115" spans="1:6" ht="12.75" customHeight="1" x14ac:dyDescent="0.2">
      <c r="A115" s="53">
        <v>6524</v>
      </c>
      <c r="B115" s="85" t="s">
        <v>276</v>
      </c>
      <c r="C115" s="50" t="s">
        <v>277</v>
      </c>
      <c r="D115" s="242">
        <v>117009.92</v>
      </c>
      <c r="E115" s="242">
        <v>53382.27</v>
      </c>
      <c r="F115" s="52">
        <f t="shared" si="0"/>
        <v>45.622003672850987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988.8</v>
      </c>
      <c r="E117" s="242">
        <v>633.22</v>
      </c>
      <c r="F117" s="52">
        <f t="shared" si="0"/>
        <v>64.039239482200657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16004.08</v>
      </c>
      <c r="E120" s="51">
        <f t="shared" si="26"/>
        <v>15928.61</v>
      </c>
      <c r="F120" s="52">
        <f t="shared" si="0"/>
        <v>99.528432749648843</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16004.08</v>
      </c>
      <c r="E122" s="242">
        <v>15928.61</v>
      </c>
      <c r="F122" s="52">
        <f t="shared" si="0"/>
        <v>99.528432749648843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108.83</v>
      </c>
      <c r="E124" s="51">
        <f t="shared" si="27"/>
        <v>0</v>
      </c>
      <c r="F124" s="52">
        <f t="shared" si="0"/>
        <v>0</v>
      </c>
    </row>
    <row r="125" spans="1:6" ht="12.75" customHeight="1" x14ac:dyDescent="0.2">
      <c r="A125" s="53">
        <v>661</v>
      </c>
      <c r="B125" s="86" t="s">
        <v>296</v>
      </c>
      <c r="C125" s="50" t="s">
        <v>297</v>
      </c>
      <c r="D125" s="51">
        <f t="shared" ref="D125:E125" si="28">SUM(D126:D127)</f>
        <v>108.83</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108.83</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63.71</v>
      </c>
      <c r="E139" s="51">
        <f t="shared" si="33"/>
        <v>5215.26</v>
      </c>
      <c r="F139" s="52">
        <f t="shared" si="31"/>
        <v>8185.9362737403872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63.71</v>
      </c>
      <c r="E150" s="242">
        <v>5215.26</v>
      </c>
      <c r="F150" s="52">
        <f t="shared" si="31"/>
        <v>8185.9362737403872</v>
      </c>
    </row>
    <row r="151" spans="1:6" ht="12.75" customHeight="1" x14ac:dyDescent="0.2">
      <c r="A151" s="53">
        <v>3</v>
      </c>
      <c r="B151" s="85" t="s">
        <v>348</v>
      </c>
      <c r="C151" s="50" t="s">
        <v>56</v>
      </c>
      <c r="D151" s="51">
        <f t="shared" ref="D151:E151" si="35">D152+D163+D196+D215+D224+D252+D263</f>
        <v>829162.36999999988</v>
      </c>
      <c r="E151" s="51">
        <f t="shared" si="35"/>
        <v>852583.79999999981</v>
      </c>
      <c r="F151" s="52">
        <f t="shared" si="31"/>
        <v>102.82470971276712</v>
      </c>
    </row>
    <row r="152" spans="1:6" ht="12.75" customHeight="1" x14ac:dyDescent="0.2">
      <c r="A152" s="53">
        <v>31</v>
      </c>
      <c r="B152" s="85" t="s">
        <v>349</v>
      </c>
      <c r="C152" s="50" t="s">
        <v>350</v>
      </c>
      <c r="D152" s="51">
        <f t="shared" ref="D152:E152" si="36">D153+D158+D159</f>
        <v>146504.15</v>
      </c>
      <c r="E152" s="51">
        <f t="shared" si="36"/>
        <v>155787.97</v>
      </c>
      <c r="F152" s="52">
        <f t="shared" si="31"/>
        <v>106.33689898886824</v>
      </c>
    </row>
    <row r="153" spans="1:6" ht="12.75" customHeight="1" x14ac:dyDescent="0.2">
      <c r="A153" s="53">
        <v>311</v>
      </c>
      <c r="B153" s="85" t="s">
        <v>351</v>
      </c>
      <c r="C153" s="50" t="s">
        <v>352</v>
      </c>
      <c r="D153" s="51">
        <f t="shared" ref="D153:E153" si="37">SUM(D154:D157)</f>
        <v>116948.56</v>
      </c>
      <c r="E153" s="51">
        <f t="shared" si="37"/>
        <v>128376.26</v>
      </c>
      <c r="F153" s="52">
        <f t="shared" si="31"/>
        <v>109.77156110344582</v>
      </c>
    </row>
    <row r="154" spans="1:6" ht="12.75" customHeight="1" x14ac:dyDescent="0.2">
      <c r="A154" s="53">
        <v>3111</v>
      </c>
      <c r="B154" s="85" t="s">
        <v>353</v>
      </c>
      <c r="C154" s="50" t="s">
        <v>354</v>
      </c>
      <c r="D154" s="242">
        <v>116948.56</v>
      </c>
      <c r="E154" s="242">
        <v>128376.26</v>
      </c>
      <c r="F154" s="52">
        <f t="shared" si="31"/>
        <v>109.77156110344582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10259.06</v>
      </c>
      <c r="E158" s="242">
        <v>6229.58</v>
      </c>
      <c r="F158" s="52">
        <f t="shared" si="31"/>
        <v>60.72271728598917</v>
      </c>
    </row>
    <row r="159" spans="1:6" ht="12.75" customHeight="1" x14ac:dyDescent="0.2">
      <c r="A159" s="53">
        <v>313</v>
      </c>
      <c r="B159" s="85" t="s">
        <v>363</v>
      </c>
      <c r="C159" s="50" t="s">
        <v>364</v>
      </c>
      <c r="D159" s="51">
        <f t="shared" ref="D159:E159" si="38">SUM(D160:D162)</f>
        <v>19296.53</v>
      </c>
      <c r="E159" s="51">
        <f t="shared" si="38"/>
        <v>21182.13</v>
      </c>
      <c r="F159" s="52">
        <f t="shared" si="31"/>
        <v>109.77170506821695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19296.53</v>
      </c>
      <c r="E161" s="242">
        <v>21182.13</v>
      </c>
      <c r="F161" s="52">
        <f t="shared" si="31"/>
        <v>109.77170506821695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345569.04</v>
      </c>
      <c r="E163" s="51">
        <f t="shared" si="39"/>
        <v>362864.1</v>
      </c>
      <c r="F163" s="52">
        <f t="shared" si="31"/>
        <v>105.00480598609181</v>
      </c>
    </row>
    <row r="164" spans="1:6" ht="12.75" customHeight="1" x14ac:dyDescent="0.2">
      <c r="A164" s="53">
        <v>321</v>
      </c>
      <c r="B164" s="85" t="s">
        <v>372</v>
      </c>
      <c r="C164" s="50" t="s">
        <v>373</v>
      </c>
      <c r="D164" s="51">
        <f t="shared" ref="D164:E164" si="40">SUM(D165:D168)</f>
        <v>7957.0499999999993</v>
      </c>
      <c r="E164" s="51">
        <f t="shared" si="40"/>
        <v>6125.68</v>
      </c>
      <c r="F164" s="52">
        <f t="shared" si="31"/>
        <v>76.984309511690896</v>
      </c>
    </row>
    <row r="165" spans="1:6" ht="12.75" customHeight="1" x14ac:dyDescent="0.2">
      <c r="A165" s="53">
        <v>3211</v>
      </c>
      <c r="B165" s="85" t="s">
        <v>374</v>
      </c>
      <c r="C165" s="50" t="s">
        <v>375</v>
      </c>
      <c r="D165" s="242">
        <v>0</v>
      </c>
      <c r="E165" s="242">
        <v>332.8</v>
      </c>
      <c r="F165" s="52" t="str">
        <f t="shared" si="31"/>
        <v>-</v>
      </c>
    </row>
    <row r="166" spans="1:6" ht="12.75" customHeight="1" x14ac:dyDescent="0.2">
      <c r="A166" s="53">
        <v>3212</v>
      </c>
      <c r="B166" s="85" t="s">
        <v>376</v>
      </c>
      <c r="C166" s="50" t="s">
        <v>377</v>
      </c>
      <c r="D166" s="242">
        <v>5585.5</v>
      </c>
      <c r="E166" s="242">
        <v>3823.86</v>
      </c>
      <c r="F166" s="52">
        <f t="shared" si="31"/>
        <v>68.460478023453589</v>
      </c>
    </row>
    <row r="167" spans="1:6" ht="12.75" customHeight="1" x14ac:dyDescent="0.2">
      <c r="A167" s="53">
        <v>3213</v>
      </c>
      <c r="B167" s="85" t="s">
        <v>378</v>
      </c>
      <c r="C167" s="50" t="s">
        <v>379</v>
      </c>
      <c r="D167" s="242">
        <v>1524.65</v>
      </c>
      <c r="E167" s="242">
        <v>704.54</v>
      </c>
      <c r="F167" s="52">
        <f t="shared" si="31"/>
        <v>46.209949824549888</v>
      </c>
    </row>
    <row r="168" spans="1:6" ht="12.75" customHeight="1" x14ac:dyDescent="0.2">
      <c r="A168" s="53">
        <v>3214</v>
      </c>
      <c r="B168" s="85" t="s">
        <v>380</v>
      </c>
      <c r="C168" s="50" t="s">
        <v>381</v>
      </c>
      <c r="D168" s="242">
        <v>846.9</v>
      </c>
      <c r="E168" s="242">
        <v>1264.48</v>
      </c>
      <c r="F168" s="52">
        <f t="shared" si="31"/>
        <v>149.30688392962571</v>
      </c>
    </row>
    <row r="169" spans="1:6" ht="12.75" customHeight="1" x14ac:dyDescent="0.2">
      <c r="A169" s="53">
        <v>322</v>
      </c>
      <c r="B169" s="85" t="s">
        <v>382</v>
      </c>
      <c r="C169" s="50" t="s">
        <v>383</v>
      </c>
      <c r="D169" s="51">
        <f t="shared" ref="D169:E169" si="41">SUM(D170:D176)</f>
        <v>52137.479999999996</v>
      </c>
      <c r="E169" s="51">
        <f t="shared" si="41"/>
        <v>56737.919999999998</v>
      </c>
      <c r="F169" s="52">
        <f t="shared" si="31"/>
        <v>108.82367156985724</v>
      </c>
    </row>
    <row r="170" spans="1:6" ht="12.75" customHeight="1" x14ac:dyDescent="0.2">
      <c r="A170" s="53">
        <v>3221</v>
      </c>
      <c r="B170" s="85" t="s">
        <v>384</v>
      </c>
      <c r="C170" s="50" t="s">
        <v>385</v>
      </c>
      <c r="D170" s="242">
        <v>5214.62</v>
      </c>
      <c r="E170" s="242">
        <v>4554.41</v>
      </c>
      <c r="F170" s="52">
        <f t="shared" si="31"/>
        <v>87.339250031641797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28343.03</v>
      </c>
      <c r="E172" s="242">
        <v>34745.040000000001</v>
      </c>
      <c r="F172" s="52">
        <f t="shared" si="31"/>
        <v>122.58759913813026</v>
      </c>
    </row>
    <row r="173" spans="1:6" ht="12.75" customHeight="1" x14ac:dyDescent="0.2">
      <c r="A173" s="53">
        <v>3224</v>
      </c>
      <c r="B173" s="85" t="s">
        <v>390</v>
      </c>
      <c r="C173" s="50" t="s">
        <v>391</v>
      </c>
      <c r="D173" s="242">
        <v>13962.8</v>
      </c>
      <c r="E173" s="242">
        <v>15596.8</v>
      </c>
      <c r="F173" s="52">
        <f t="shared" si="31"/>
        <v>111.7025238490847</v>
      </c>
    </row>
    <row r="174" spans="1:6" ht="12.75" customHeight="1" x14ac:dyDescent="0.2">
      <c r="A174" s="53">
        <v>3225</v>
      </c>
      <c r="B174" s="85" t="s">
        <v>392</v>
      </c>
      <c r="C174" s="50" t="s">
        <v>393</v>
      </c>
      <c r="D174" s="242">
        <v>3943.68</v>
      </c>
      <c r="E174" s="242">
        <v>1233.49</v>
      </c>
      <c r="F174" s="52">
        <f t="shared" si="31"/>
        <v>31.277639159363847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673.35</v>
      </c>
      <c r="E176" s="242">
        <v>608.17999999999995</v>
      </c>
      <c r="F176" s="52">
        <f t="shared" si="31"/>
        <v>90.321526694883786</v>
      </c>
    </row>
    <row r="177" spans="1:6" ht="12.75" customHeight="1" x14ac:dyDescent="0.2">
      <c r="A177" s="53">
        <v>323</v>
      </c>
      <c r="B177" s="85" t="s">
        <v>398</v>
      </c>
      <c r="C177" s="50" t="s">
        <v>399</v>
      </c>
      <c r="D177" s="51">
        <f t="shared" ref="D177:E177" si="42">SUM(D178:D186)</f>
        <v>260596.96999999997</v>
      </c>
      <c r="E177" s="51">
        <f t="shared" si="42"/>
        <v>272643.48</v>
      </c>
      <c r="F177" s="52">
        <f t="shared" si="31"/>
        <v>104.62265927343668</v>
      </c>
    </row>
    <row r="178" spans="1:6" ht="12.75" customHeight="1" x14ac:dyDescent="0.2">
      <c r="A178" s="53">
        <v>3231</v>
      </c>
      <c r="B178" s="85" t="s">
        <v>400</v>
      </c>
      <c r="C178" s="50" t="s">
        <v>401</v>
      </c>
      <c r="D178" s="242">
        <v>2931.13</v>
      </c>
      <c r="E178" s="242">
        <v>3240.35</v>
      </c>
      <c r="F178" s="52">
        <f t="shared" si="31"/>
        <v>110.54951503345126</v>
      </c>
    </row>
    <row r="179" spans="1:6" ht="12.75" customHeight="1" x14ac:dyDescent="0.2">
      <c r="A179" s="53">
        <v>3232</v>
      </c>
      <c r="B179" s="85" t="s">
        <v>402</v>
      </c>
      <c r="C179" s="50" t="s">
        <v>403</v>
      </c>
      <c r="D179" s="242">
        <v>188900.44</v>
      </c>
      <c r="E179" s="242">
        <v>202105.64</v>
      </c>
      <c r="F179" s="52">
        <f t="shared" si="31"/>
        <v>106.99056074194428</v>
      </c>
    </row>
    <row r="180" spans="1:6" ht="12.75" customHeight="1" x14ac:dyDescent="0.2">
      <c r="A180" s="53">
        <v>3233</v>
      </c>
      <c r="B180" s="85" t="s">
        <v>404</v>
      </c>
      <c r="C180" s="50" t="s">
        <v>405</v>
      </c>
      <c r="D180" s="242">
        <v>13838.61</v>
      </c>
      <c r="E180" s="242">
        <v>7007.09</v>
      </c>
      <c r="F180" s="52">
        <f t="shared" si="31"/>
        <v>50.634348391926643</v>
      </c>
    </row>
    <row r="181" spans="1:6" ht="12.75" customHeight="1" x14ac:dyDescent="0.2">
      <c r="A181" s="53">
        <v>3234</v>
      </c>
      <c r="B181" s="85" t="s">
        <v>406</v>
      </c>
      <c r="C181" s="50" t="s">
        <v>407</v>
      </c>
      <c r="D181" s="242">
        <v>16696.72</v>
      </c>
      <c r="E181" s="242">
        <v>22625.25</v>
      </c>
      <c r="F181" s="52">
        <f t="shared" si="31"/>
        <v>135.50715350080733</v>
      </c>
    </row>
    <row r="182" spans="1:6" ht="12.75" customHeight="1" x14ac:dyDescent="0.2">
      <c r="A182" s="53">
        <v>3235</v>
      </c>
      <c r="B182" s="85" t="s">
        <v>408</v>
      </c>
      <c r="C182" s="50" t="s">
        <v>409</v>
      </c>
      <c r="D182" s="242">
        <v>3538.8</v>
      </c>
      <c r="E182" s="242">
        <v>5421.07</v>
      </c>
      <c r="F182" s="52">
        <f t="shared" si="31"/>
        <v>153.18949926528765</v>
      </c>
    </row>
    <row r="183" spans="1:6" ht="12.75" customHeight="1" x14ac:dyDescent="0.2">
      <c r="A183" s="53">
        <v>3236</v>
      </c>
      <c r="B183" s="85" t="s">
        <v>410</v>
      </c>
      <c r="C183" s="50" t="s">
        <v>411</v>
      </c>
      <c r="D183" s="242">
        <v>2572.5500000000002</v>
      </c>
      <c r="E183" s="242">
        <v>4984.05</v>
      </c>
      <c r="F183" s="52">
        <f t="shared" si="31"/>
        <v>193.73967464189229</v>
      </c>
    </row>
    <row r="184" spans="1:6" ht="12.75" customHeight="1" x14ac:dyDescent="0.2">
      <c r="A184" s="53">
        <v>3237</v>
      </c>
      <c r="B184" s="85" t="s">
        <v>412</v>
      </c>
      <c r="C184" s="50" t="s">
        <v>413</v>
      </c>
      <c r="D184" s="242">
        <v>26761.96</v>
      </c>
      <c r="E184" s="242">
        <v>18180.93</v>
      </c>
      <c r="F184" s="52">
        <f t="shared" si="31"/>
        <v>67.935719207412319</v>
      </c>
    </row>
    <row r="185" spans="1:6" ht="12.75" customHeight="1" x14ac:dyDescent="0.2">
      <c r="A185" s="53">
        <v>3238</v>
      </c>
      <c r="B185" s="85" t="s">
        <v>414</v>
      </c>
      <c r="C185" s="50" t="s">
        <v>415</v>
      </c>
      <c r="D185" s="242">
        <v>2196.2800000000002</v>
      </c>
      <c r="E185" s="242">
        <v>5323.73</v>
      </c>
      <c r="F185" s="52">
        <f t="shared" si="31"/>
        <v>242.3975995774673</v>
      </c>
    </row>
    <row r="186" spans="1:6" ht="12.75" customHeight="1" x14ac:dyDescent="0.2">
      <c r="A186" s="53">
        <v>3239</v>
      </c>
      <c r="B186" s="85" t="s">
        <v>416</v>
      </c>
      <c r="C186" s="50" t="s">
        <v>417</v>
      </c>
      <c r="D186" s="242">
        <v>3160.48</v>
      </c>
      <c r="E186" s="242">
        <v>3755.37</v>
      </c>
      <c r="F186" s="52">
        <f t="shared" si="31"/>
        <v>118.82277375588517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24877.54</v>
      </c>
      <c r="E188" s="51">
        <f t="shared" si="43"/>
        <v>27357.02</v>
      </c>
      <c r="F188" s="52">
        <f t="shared" si="31"/>
        <v>109.96674108452844</v>
      </c>
    </row>
    <row r="189" spans="1:6" ht="12.75" customHeight="1" x14ac:dyDescent="0.2">
      <c r="A189" s="53">
        <v>3291</v>
      </c>
      <c r="B189" s="232" t="s">
        <v>422</v>
      </c>
      <c r="C189" s="50" t="s">
        <v>423</v>
      </c>
      <c r="D189" s="242">
        <v>3601.76</v>
      </c>
      <c r="E189" s="242">
        <v>3567.89</v>
      </c>
      <c r="F189" s="52">
        <f t="shared" si="31"/>
        <v>99.059626404868723</v>
      </c>
    </row>
    <row r="190" spans="1:6" ht="12.75" customHeight="1" x14ac:dyDescent="0.2">
      <c r="A190" s="53">
        <v>3292</v>
      </c>
      <c r="B190" s="85" t="s">
        <v>424</v>
      </c>
      <c r="C190" s="50" t="s">
        <v>425</v>
      </c>
      <c r="D190" s="242">
        <v>1017.2</v>
      </c>
      <c r="E190" s="242">
        <v>1331.16</v>
      </c>
      <c r="F190" s="52">
        <f t="shared" si="31"/>
        <v>130.8651199370822</v>
      </c>
    </row>
    <row r="191" spans="1:6" ht="12.75" customHeight="1" x14ac:dyDescent="0.2">
      <c r="A191" s="53">
        <v>3293</v>
      </c>
      <c r="B191" s="85" t="s">
        <v>426</v>
      </c>
      <c r="C191" s="50" t="s">
        <v>427</v>
      </c>
      <c r="D191" s="242">
        <v>12510.88</v>
      </c>
      <c r="E191" s="242">
        <v>14315.95</v>
      </c>
      <c r="F191" s="52">
        <f t="shared" si="31"/>
        <v>114.42800186717483</v>
      </c>
    </row>
    <row r="192" spans="1:6" ht="12.75" customHeight="1" x14ac:dyDescent="0.2">
      <c r="A192" s="53">
        <v>3294</v>
      </c>
      <c r="B192" s="85" t="s">
        <v>428</v>
      </c>
      <c r="C192" s="50" t="s">
        <v>429</v>
      </c>
      <c r="D192" s="242">
        <v>4777.5600000000004</v>
      </c>
      <c r="E192" s="242">
        <v>4777.59</v>
      </c>
      <c r="F192" s="52">
        <f t="shared" si="31"/>
        <v>100.00062793559891</v>
      </c>
    </row>
    <row r="193" spans="1:6" ht="12.75" customHeight="1" x14ac:dyDescent="0.2">
      <c r="A193" s="53">
        <v>3295</v>
      </c>
      <c r="B193" s="85" t="s">
        <v>430</v>
      </c>
      <c r="C193" s="50" t="s">
        <v>431</v>
      </c>
      <c r="D193" s="242">
        <v>2970.14</v>
      </c>
      <c r="E193" s="242">
        <v>2362.81</v>
      </c>
      <c r="F193" s="52">
        <f t="shared" si="31"/>
        <v>79.552142323257485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1001.62</v>
      </c>
      <c r="F195" s="52" t="str">
        <f t="shared" si="31"/>
        <v>-</v>
      </c>
    </row>
    <row r="196" spans="1:6" ht="12.75" customHeight="1" x14ac:dyDescent="0.2">
      <c r="A196" s="53">
        <v>34</v>
      </c>
      <c r="B196" s="232" t="s">
        <v>436</v>
      </c>
      <c r="C196" s="50" t="s">
        <v>437</v>
      </c>
      <c r="D196" s="51">
        <f t="shared" ref="D196:E196" si="44">D197+D202+D210</f>
        <v>3266.1400000000003</v>
      </c>
      <c r="E196" s="51">
        <f t="shared" si="44"/>
        <v>2311.5</v>
      </c>
      <c r="F196" s="52">
        <f t="shared" si="31"/>
        <v>70.771614199023915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96.78</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96.78</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3169.36</v>
      </c>
      <c r="E210" s="51">
        <f t="shared" si="47"/>
        <v>2311.5</v>
      </c>
      <c r="F210" s="52">
        <f t="shared" si="31"/>
        <v>72.932705656662549</v>
      </c>
    </row>
    <row r="211" spans="1:6" ht="12.75" customHeight="1" x14ac:dyDescent="0.2">
      <c r="A211" s="53">
        <v>3431</v>
      </c>
      <c r="B211" s="232" t="s">
        <v>466</v>
      </c>
      <c r="C211" s="50" t="s">
        <v>467</v>
      </c>
      <c r="D211" s="242">
        <v>1882.24</v>
      </c>
      <c r="E211" s="242">
        <v>2090.62</v>
      </c>
      <c r="F211" s="52">
        <f t="shared" si="31"/>
        <v>111.07085175110507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1.1599999999999999</v>
      </c>
      <c r="E213" s="242">
        <v>2.59</v>
      </c>
      <c r="F213" s="52">
        <f t="shared" si="31"/>
        <v>223.27586206896552</v>
      </c>
    </row>
    <row r="214" spans="1:6" ht="12.75" customHeight="1" x14ac:dyDescent="0.2">
      <c r="A214" s="53">
        <v>3434</v>
      </c>
      <c r="B214" s="85" t="s">
        <v>472</v>
      </c>
      <c r="C214" s="50" t="s">
        <v>473</v>
      </c>
      <c r="D214" s="242">
        <v>1285.96</v>
      </c>
      <c r="E214" s="242">
        <v>218.29</v>
      </c>
      <c r="F214" s="52">
        <f t="shared" si="31"/>
        <v>16.974867025412919</v>
      </c>
    </row>
    <row r="215" spans="1:6" ht="12.75" customHeight="1" x14ac:dyDescent="0.2">
      <c r="A215" s="53">
        <v>35</v>
      </c>
      <c r="B215" s="85" t="s">
        <v>474</v>
      </c>
      <c r="C215" s="50" t="s">
        <v>475</v>
      </c>
      <c r="D215" s="51">
        <f t="shared" ref="D215:E215" si="48">D216+D219+D223</f>
        <v>15114.36</v>
      </c>
      <c r="E215" s="51">
        <f t="shared" si="48"/>
        <v>15071.61</v>
      </c>
      <c r="F215" s="52">
        <f t="shared" si="31"/>
        <v>99.717156399609379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15114.36</v>
      </c>
      <c r="E219" s="51">
        <f t="shared" si="50"/>
        <v>15071.61</v>
      </c>
      <c r="F219" s="52">
        <f t="shared" si="31"/>
        <v>99.717156399609379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15114.36</v>
      </c>
      <c r="E222" s="242">
        <v>15071.61</v>
      </c>
      <c r="F222" s="52">
        <f t="shared" si="31"/>
        <v>99.717156399609379</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204614.15999999997</v>
      </c>
      <c r="E224" s="51">
        <f t="shared" si="51"/>
        <v>180028.69</v>
      </c>
      <c r="F224" s="52">
        <f t="shared" ref="F224:F235" si="52">IF(D224&lt;&gt;0,IF(E224/D224&gt;=100,"&gt;&gt;100",E224/D224*100),"-")</f>
        <v>87.984472824363678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41931.86</v>
      </c>
      <c r="E231" s="51">
        <f t="shared" si="55"/>
        <v>21344.39</v>
      </c>
      <c r="F231" s="52">
        <f t="shared" si="52"/>
        <v>50.902559533490766</v>
      </c>
    </row>
    <row r="232" spans="1:6" ht="12.75" customHeight="1" x14ac:dyDescent="0.2">
      <c r="A232" s="53">
        <v>3631</v>
      </c>
      <c r="B232" s="85" t="s">
        <v>508</v>
      </c>
      <c r="C232" s="50" t="s">
        <v>509</v>
      </c>
      <c r="D232" s="242">
        <v>41931.86</v>
      </c>
      <c r="E232" s="242">
        <v>21344.39</v>
      </c>
      <c r="F232" s="52">
        <f t="shared" si="52"/>
        <v>50.902559533490766</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914.56</v>
      </c>
      <c r="E236" s="51">
        <f t="shared" si="56"/>
        <v>6000</v>
      </c>
      <c r="F236" s="52">
        <f t="shared" ref="F236:F239" si="57">IF(D236&lt;&gt;0,IF(E236/D236&gt;=100,"&gt;&gt;100",E236/D236*100),"-")</f>
        <v>656.05318404478658</v>
      </c>
    </row>
    <row r="237" spans="1:6" ht="12.75" customHeight="1" x14ac:dyDescent="0.2">
      <c r="A237" s="53" t="s">
        <v>518</v>
      </c>
      <c r="B237" s="85" t="s">
        <v>519</v>
      </c>
      <c r="C237" s="50" t="s">
        <v>518</v>
      </c>
      <c r="D237" s="242">
        <v>914.56</v>
      </c>
      <c r="E237" s="242">
        <v>6000</v>
      </c>
      <c r="F237" s="52">
        <f t="shared" si="57"/>
        <v>656.05318404478658</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161767.74</v>
      </c>
      <c r="E240" s="51">
        <f t="shared" si="58"/>
        <v>152684.29999999999</v>
      </c>
      <c r="F240" s="52">
        <f t="shared" ref="F240:F243" si="59">IF(D240&lt;&gt;0,IF(E240/D240&gt;=100,"&gt;&gt;100",E240/D240*100),"-")</f>
        <v>94.384887864539607</v>
      </c>
    </row>
    <row r="241" spans="1:6" ht="24" x14ac:dyDescent="0.2">
      <c r="A241" s="53">
        <v>3672</v>
      </c>
      <c r="B241" s="85" t="s">
        <v>526</v>
      </c>
      <c r="C241" s="50" t="s">
        <v>527</v>
      </c>
      <c r="D241" s="242">
        <v>161767.74</v>
      </c>
      <c r="E241" s="242">
        <v>152684.29999999999</v>
      </c>
      <c r="F241" s="52">
        <f t="shared" si="59"/>
        <v>94.384887864539607</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44721.39</v>
      </c>
      <c r="E252" s="51">
        <f t="shared" si="63"/>
        <v>54440.32</v>
      </c>
      <c r="F252" s="52">
        <f t="shared" ref="F252:F258" si="64">IF(D252&lt;&gt;0,IF(E252/D252&gt;=100,"&gt;&gt;100",E252/D252*100),"-")</f>
        <v>121.73217335149913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44721.39</v>
      </c>
      <c r="E259" s="51">
        <f t="shared" si="66"/>
        <v>54440.32</v>
      </c>
      <c r="F259" s="52">
        <f t="shared" ref="F259:F262" si="67">IF(D259&lt;&gt;0,IF(E259/D259&gt;=100,"&gt;&gt;100",E259/D259*100),"-")</f>
        <v>121.73217335149913</v>
      </c>
    </row>
    <row r="260" spans="1:6" ht="12.75" customHeight="1" x14ac:dyDescent="0.2">
      <c r="A260" s="53">
        <v>3721</v>
      </c>
      <c r="B260" s="85" t="s">
        <v>560</v>
      </c>
      <c r="C260" s="50" t="s">
        <v>561</v>
      </c>
      <c r="D260" s="242">
        <v>43255.76</v>
      </c>
      <c r="E260" s="242">
        <v>51688.2</v>
      </c>
      <c r="F260" s="52">
        <f t="shared" si="67"/>
        <v>119.49437485319874</v>
      </c>
    </row>
    <row r="261" spans="1:6" ht="12.75" customHeight="1" x14ac:dyDescent="0.2">
      <c r="A261" s="53">
        <v>3722</v>
      </c>
      <c r="B261" s="85" t="s">
        <v>562</v>
      </c>
      <c r="C261" s="50" t="s">
        <v>563</v>
      </c>
      <c r="D261" s="242">
        <v>1465.63</v>
      </c>
      <c r="E261" s="242">
        <v>2752.12</v>
      </c>
      <c r="F261" s="52">
        <f t="shared" si="67"/>
        <v>187.77726984300264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69373.13</v>
      </c>
      <c r="E263" s="51">
        <f t="shared" si="68"/>
        <v>82079.61</v>
      </c>
      <c r="F263" s="52">
        <f t="shared" ref="F263:F267" si="69">IF(D263&lt;&gt;0,IF(E263/D263&gt;=100,"&gt;&gt;100",E263/D263*100),"-")</f>
        <v>118.31614055759051</v>
      </c>
    </row>
    <row r="264" spans="1:6" ht="12.75" customHeight="1" x14ac:dyDescent="0.2">
      <c r="A264" s="53">
        <v>381</v>
      </c>
      <c r="B264" s="85" t="s">
        <v>568</v>
      </c>
      <c r="C264" s="50" t="s">
        <v>569</v>
      </c>
      <c r="D264" s="51">
        <f t="shared" ref="D264:E264" si="70">SUM(D265:D267)</f>
        <v>69373.13</v>
      </c>
      <c r="E264" s="51">
        <f t="shared" si="70"/>
        <v>82079.61</v>
      </c>
      <c r="F264" s="52">
        <f t="shared" si="69"/>
        <v>118.31614055759051</v>
      </c>
    </row>
    <row r="265" spans="1:6" ht="12.75" customHeight="1" x14ac:dyDescent="0.2">
      <c r="A265" s="53">
        <v>3811</v>
      </c>
      <c r="B265" s="85" t="s">
        <v>570</v>
      </c>
      <c r="C265" s="50" t="s">
        <v>571</v>
      </c>
      <c r="D265" s="242">
        <v>69373.13</v>
      </c>
      <c r="E265" s="242">
        <f>81095.65+983.96</f>
        <v>82079.61</v>
      </c>
      <c r="F265" s="52">
        <f t="shared" si="69"/>
        <v>118.31614055759051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829162.36999999988</v>
      </c>
      <c r="E289" s="51">
        <f t="shared" si="79"/>
        <v>852583.79999999981</v>
      </c>
      <c r="F289" s="52">
        <f t="shared" si="76"/>
        <v>102.82470971276712</v>
      </c>
    </row>
    <row r="290" spans="1:6" ht="12.75" customHeight="1" x14ac:dyDescent="0.2">
      <c r="A290" s="53" t="s">
        <v>609</v>
      </c>
      <c r="B290" s="85" t="s">
        <v>620</v>
      </c>
      <c r="C290" s="50" t="s">
        <v>621</v>
      </c>
      <c r="D290" s="51">
        <f>IF(D6&gt;=D289,D6-D289,0)</f>
        <v>778646.2</v>
      </c>
      <c r="E290" s="51">
        <f>IF(E6&gt;=E289,E6-E289,0)</f>
        <v>294839.34000000008</v>
      </c>
      <c r="F290" s="52">
        <f t="shared" si="76"/>
        <v>37.865636536850765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1108652.24</v>
      </c>
      <c r="E292" s="242">
        <v>347251.27</v>
      </c>
      <c r="F292" s="52">
        <f t="shared" si="76"/>
        <v>31.321929228231209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32889.74</v>
      </c>
      <c r="E294" s="242">
        <f>33861.55-269.79</f>
        <v>33591.760000000002</v>
      </c>
      <c r="F294" s="52">
        <f t="shared" si="76"/>
        <v>102.13446503377651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176.24</v>
      </c>
      <c r="E298" s="51">
        <f t="shared" si="80"/>
        <v>5.48</v>
      </c>
      <c r="F298" s="52">
        <f t="shared" ref="F298:F418" si="81">IF(D298&lt;&gt;0,IF(E298/D298&gt;=100,"&gt;&gt;100",E298/D298*100),"-")</f>
        <v>3.109396277802996</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176.24</v>
      </c>
      <c r="E311" s="51">
        <f t="shared" si="85"/>
        <v>5.48</v>
      </c>
      <c r="F311" s="52">
        <f t="shared" si="81"/>
        <v>3.109396277802996</v>
      </c>
    </row>
    <row r="312" spans="1:6" ht="12.75" customHeight="1" x14ac:dyDescent="0.2">
      <c r="A312" s="53">
        <v>721</v>
      </c>
      <c r="B312" s="85" t="s">
        <v>663</v>
      </c>
      <c r="C312" s="50" t="s">
        <v>664</v>
      </c>
      <c r="D312" s="51">
        <f t="shared" ref="D312:E312" si="86">SUM(D313:D316)</f>
        <v>176.24</v>
      </c>
      <c r="E312" s="51">
        <f t="shared" si="86"/>
        <v>5.48</v>
      </c>
      <c r="F312" s="52">
        <f t="shared" si="81"/>
        <v>3.109396277802996</v>
      </c>
    </row>
    <row r="313" spans="1:6" ht="12.75" customHeight="1" x14ac:dyDescent="0.2">
      <c r="A313" s="53">
        <v>7211</v>
      </c>
      <c r="B313" s="85" t="s">
        <v>665</v>
      </c>
      <c r="C313" s="50" t="s">
        <v>666</v>
      </c>
      <c r="D313" s="242">
        <v>176.24</v>
      </c>
      <c r="E313" s="242">
        <v>5.48</v>
      </c>
      <c r="F313" s="52">
        <f t="shared" si="81"/>
        <v>3.109396277802996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578724.62</v>
      </c>
      <c r="E350" s="51">
        <f t="shared" si="95"/>
        <v>287325.04000000004</v>
      </c>
      <c r="F350" s="52">
        <f t="shared" si="81"/>
        <v>49.647972467457848</v>
      </c>
    </row>
    <row r="351" spans="1:6" ht="12.75" customHeight="1" x14ac:dyDescent="0.2">
      <c r="A351" s="53">
        <v>41</v>
      </c>
      <c r="B351" s="85" t="s">
        <v>741</v>
      </c>
      <c r="C351" s="50" t="s">
        <v>742</v>
      </c>
      <c r="D351" s="51">
        <f t="shared" ref="D351:E351" si="96">D352+D356</f>
        <v>4846.93</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4846.93</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4846.93</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529627.32999999996</v>
      </c>
      <c r="E363" s="51">
        <f t="shared" si="99"/>
        <v>132609.57</v>
      </c>
      <c r="F363" s="52">
        <f t="shared" si="81"/>
        <v>25.038279274598619</v>
      </c>
    </row>
    <row r="364" spans="1:6" ht="12.75" customHeight="1" x14ac:dyDescent="0.2">
      <c r="A364" s="53">
        <v>421</v>
      </c>
      <c r="B364" s="85" t="s">
        <v>759</v>
      </c>
      <c r="C364" s="50" t="s">
        <v>760</v>
      </c>
      <c r="D364" s="51">
        <f t="shared" ref="D364:E364" si="100">SUM(D365:D368)</f>
        <v>461409.44</v>
      </c>
      <c r="E364" s="51">
        <f t="shared" si="100"/>
        <v>101063.52</v>
      </c>
      <c r="F364" s="52">
        <f t="shared" si="81"/>
        <v>21.903218971852851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158214.99</v>
      </c>
      <c r="E367" s="242">
        <v>76947.990000000005</v>
      </c>
      <c r="F367" s="52">
        <f t="shared" si="81"/>
        <v>48.635081922389283</v>
      </c>
    </row>
    <row r="368" spans="1:6" ht="12.75" customHeight="1" x14ac:dyDescent="0.2">
      <c r="A368" s="53">
        <v>4214</v>
      </c>
      <c r="B368" s="85" t="s">
        <v>671</v>
      </c>
      <c r="C368" s="50" t="s">
        <v>764</v>
      </c>
      <c r="D368" s="242">
        <v>303194.45</v>
      </c>
      <c r="E368" s="242">
        <v>24115.53</v>
      </c>
      <c r="F368" s="52">
        <f t="shared" si="81"/>
        <v>7.9538164369433533</v>
      </c>
    </row>
    <row r="369" spans="1:6" ht="12.75" customHeight="1" x14ac:dyDescent="0.2">
      <c r="A369" s="53">
        <v>422</v>
      </c>
      <c r="B369" s="85" t="s">
        <v>765</v>
      </c>
      <c r="C369" s="50" t="s">
        <v>766</v>
      </c>
      <c r="D369" s="51">
        <f t="shared" ref="D369:E369" si="101">SUM(D370:D377)</f>
        <v>9718.1</v>
      </c>
      <c r="E369" s="51">
        <f t="shared" si="101"/>
        <v>13548.740000000002</v>
      </c>
      <c r="F369" s="52">
        <f t="shared" si="81"/>
        <v>139.41758162603801</v>
      </c>
    </row>
    <row r="370" spans="1:6" ht="12.75" customHeight="1" x14ac:dyDescent="0.2">
      <c r="A370" s="53">
        <v>4221</v>
      </c>
      <c r="B370" s="85" t="s">
        <v>675</v>
      </c>
      <c r="C370" s="50" t="s">
        <v>767</v>
      </c>
      <c r="D370" s="242">
        <v>4007.08</v>
      </c>
      <c r="E370" s="242">
        <v>4273.92</v>
      </c>
      <c r="F370" s="52">
        <f t="shared" si="81"/>
        <v>106.65921319264902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v>3375.69</v>
      </c>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5711.02</v>
      </c>
      <c r="E376" s="242">
        <v>5899.13</v>
      </c>
      <c r="F376" s="52">
        <f t="shared" si="81"/>
        <v>103.29380741093534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28644.63</v>
      </c>
      <c r="E378" s="51">
        <f t="shared" si="102"/>
        <v>8747.31</v>
      </c>
      <c r="F378" s="52">
        <f t="shared" si="81"/>
        <v>30.537346790655</v>
      </c>
    </row>
    <row r="379" spans="1:6" ht="12.75" customHeight="1" x14ac:dyDescent="0.2">
      <c r="A379" s="53">
        <v>4231</v>
      </c>
      <c r="B379" s="85" t="s">
        <v>693</v>
      </c>
      <c r="C379" s="50" t="s">
        <v>778</v>
      </c>
      <c r="D379" s="242">
        <v>28644.63</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v>8747.31</v>
      </c>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29855.16</v>
      </c>
      <c r="E391" s="51">
        <f t="shared" si="105"/>
        <v>9250</v>
      </c>
      <c r="F391" s="52">
        <f t="shared" si="81"/>
        <v>30.982918865616533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10278.549999999999</v>
      </c>
      <c r="E393" s="242"/>
      <c r="F393" s="52">
        <f t="shared" si="81"/>
        <v>0</v>
      </c>
    </row>
    <row r="394" spans="1:6" ht="12.75" customHeight="1" x14ac:dyDescent="0.2">
      <c r="A394" s="53">
        <v>4263</v>
      </c>
      <c r="B394" s="85" t="s">
        <v>723</v>
      </c>
      <c r="C394" s="50" t="s">
        <v>798</v>
      </c>
      <c r="D394" s="242">
        <v>19576.61</v>
      </c>
      <c r="E394" s="242">
        <v>9250</v>
      </c>
      <c r="F394" s="52">
        <f t="shared" si="81"/>
        <v>47.250264473777634</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44250.36</v>
      </c>
      <c r="E402" s="51">
        <f t="shared" si="109"/>
        <v>154715.47</v>
      </c>
      <c r="F402" s="52">
        <f t="shared" si="81"/>
        <v>349.6366357245455</v>
      </c>
    </row>
    <row r="403" spans="1:6" ht="12.75" customHeight="1" x14ac:dyDescent="0.2">
      <c r="A403" s="53">
        <v>451</v>
      </c>
      <c r="B403" s="85" t="s">
        <v>812</v>
      </c>
      <c r="C403" s="50" t="s">
        <v>813</v>
      </c>
      <c r="D403" s="242">
        <v>44250.36</v>
      </c>
      <c r="E403" s="242">
        <v>145390.28</v>
      </c>
      <c r="F403" s="52">
        <f t="shared" si="81"/>
        <v>328.56293146541634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v>9325.19</v>
      </c>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578548.38</v>
      </c>
      <c r="E408" s="51">
        <f t="shared" si="111"/>
        <v>287319.56000000006</v>
      </c>
      <c r="F408" s="52">
        <f t="shared" si="81"/>
        <v>49.662149257076834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1029282.25</v>
      </c>
      <c r="E410" s="242">
        <v>67783.460000000006</v>
      </c>
      <c r="F410" s="52">
        <f t="shared" si="81"/>
        <v>6.5855075223535637</v>
      </c>
    </row>
    <row r="411" spans="1:6" ht="12.75" customHeight="1" x14ac:dyDescent="0.2">
      <c r="A411" s="53">
        <v>97</v>
      </c>
      <c r="B411" s="85" t="s">
        <v>828</v>
      </c>
      <c r="C411" s="50" t="s">
        <v>829</v>
      </c>
      <c r="D411" s="242">
        <v>4409.1400000000003</v>
      </c>
      <c r="E411" s="242">
        <v>4371.96</v>
      </c>
      <c r="F411" s="52">
        <f t="shared" si="81"/>
        <v>99.156751656785673</v>
      </c>
    </row>
    <row r="412" spans="1:6" ht="12.75" customHeight="1" x14ac:dyDescent="0.2">
      <c r="A412" s="53" t="s">
        <v>609</v>
      </c>
      <c r="B412" s="85" t="s">
        <v>830</v>
      </c>
      <c r="C412" s="50" t="s">
        <v>831</v>
      </c>
      <c r="D412" s="51">
        <f>D6+D298</f>
        <v>1607984.8099999998</v>
      </c>
      <c r="E412" s="51">
        <f>E6+E298</f>
        <v>1147428.6199999999</v>
      </c>
      <c r="F412" s="52">
        <f t="shared" si="81"/>
        <v>71.35817533002691</v>
      </c>
    </row>
    <row r="413" spans="1:6" ht="12.75" customHeight="1" x14ac:dyDescent="0.2">
      <c r="A413" s="53" t="s">
        <v>609</v>
      </c>
      <c r="B413" s="85" t="s">
        <v>832</v>
      </c>
      <c r="C413" s="50" t="s">
        <v>833</v>
      </c>
      <c r="D413" s="51">
        <f t="shared" ref="D413:E413" si="112">D289+D350</f>
        <v>1407886.9899999998</v>
      </c>
      <c r="E413" s="51">
        <f t="shared" si="112"/>
        <v>1139908.8399999999</v>
      </c>
      <c r="F413" s="52">
        <f t="shared" si="81"/>
        <v>80.9659332103069</v>
      </c>
    </row>
    <row r="414" spans="1:6" ht="12.75" customHeight="1" x14ac:dyDescent="0.2">
      <c r="A414" s="53" t="s">
        <v>609</v>
      </c>
      <c r="B414" s="85" t="s">
        <v>834</v>
      </c>
      <c r="C414" s="50" t="s">
        <v>835</v>
      </c>
      <c r="D414" s="51">
        <f t="shared" ref="D414:E414" si="113">IF(D412&gt;=D413,D412-D413,0)</f>
        <v>200097.82000000007</v>
      </c>
      <c r="E414" s="51">
        <f t="shared" si="113"/>
        <v>7519.7800000000279</v>
      </c>
      <c r="F414" s="52">
        <f t="shared" si="81"/>
        <v>3.7580519367977252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79369.989999999991</v>
      </c>
      <c r="E416" s="51">
        <f t="shared" si="115"/>
        <v>279467.81</v>
      </c>
      <c r="F416" s="52">
        <f t="shared" si="81"/>
        <v>352.10765429099843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37298.879999999997</v>
      </c>
      <c r="E418" s="62">
        <f t="shared" si="117"/>
        <v>37963.72</v>
      </c>
      <c r="F418" s="57">
        <f t="shared" si="81"/>
        <v>101.78246639041173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1607984.8099999998</v>
      </c>
      <c r="E639" s="51">
        <f t="shared" si="180"/>
        <v>1147428.6199999999</v>
      </c>
      <c r="F639" s="52">
        <f t="shared" si="119"/>
        <v>71.35817533002691</v>
      </c>
    </row>
    <row r="640" spans="1:6" ht="12.75" customHeight="1" x14ac:dyDescent="0.2">
      <c r="A640" s="53" t="s">
        <v>609</v>
      </c>
      <c r="B640" s="85" t="s">
        <v>1278</v>
      </c>
      <c r="C640" s="50" t="s">
        <v>1279</v>
      </c>
      <c r="D640" s="51">
        <f t="shared" ref="D640:E640" si="181">D413+D528</f>
        <v>1407886.9899999998</v>
      </c>
      <c r="E640" s="51">
        <f t="shared" si="181"/>
        <v>1139908.8399999999</v>
      </c>
      <c r="F640" s="52">
        <f t="shared" si="119"/>
        <v>80.9659332103069</v>
      </c>
    </row>
    <row r="641" spans="1:6" ht="12.75" customHeight="1" x14ac:dyDescent="0.2">
      <c r="A641" s="53" t="s">
        <v>609</v>
      </c>
      <c r="B641" s="85" t="s">
        <v>1280</v>
      </c>
      <c r="C641" s="50" t="s">
        <v>1281</v>
      </c>
      <c r="D641" s="51">
        <f t="shared" ref="D641:E641" si="182">IF(D639&gt;=D640,D639-D640,0)</f>
        <v>200097.82000000007</v>
      </c>
      <c r="E641" s="51">
        <f t="shared" si="182"/>
        <v>7519.7800000000279</v>
      </c>
      <c r="F641" s="52">
        <f t="shared" si="119"/>
        <v>3.7580519367977252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79369.989999999991</v>
      </c>
      <c r="E643" s="51">
        <f t="shared" si="184"/>
        <v>279467.81</v>
      </c>
      <c r="F643" s="52">
        <f t="shared" si="119"/>
        <v>352.10765429099843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279467.81000000006</v>
      </c>
      <c r="E645" s="51">
        <f t="shared" si="186"/>
        <v>286987.59000000003</v>
      </c>
      <c r="F645" s="52">
        <f t="shared" si="119"/>
        <v>102.6907499650854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139503.57999999999</v>
      </c>
      <c r="E649" s="242">
        <v>361598.42</v>
      </c>
      <c r="F649" s="52">
        <f t="shared" ref="F649:F724" si="188">IF(D649&lt;&gt;0,IF(E649/D649&gt;=100,"&gt;&gt;100",E649/D649*100),"-")</f>
        <v>259.20368495202774</v>
      </c>
    </row>
    <row r="650" spans="1:6" ht="12.75" customHeight="1" x14ac:dyDescent="0.2">
      <c r="A650" s="53" t="s">
        <v>1297</v>
      </c>
      <c r="B650" s="85" t="s">
        <v>1298</v>
      </c>
      <c r="C650" s="50" t="s">
        <v>1297</v>
      </c>
      <c r="D650" s="242">
        <v>1615167.83</v>
      </c>
      <c r="E650" s="242">
        <v>1173831.8700000001</v>
      </c>
      <c r="F650" s="52">
        <f t="shared" si="188"/>
        <v>72.675535520045614</v>
      </c>
    </row>
    <row r="651" spans="1:6" ht="12.75" customHeight="1" x14ac:dyDescent="0.2">
      <c r="A651" s="53" t="s">
        <v>1299</v>
      </c>
      <c r="B651" s="85" t="s">
        <v>1300</v>
      </c>
      <c r="C651" s="50" t="s">
        <v>1299</v>
      </c>
      <c r="D651" s="242">
        <v>1393072.99</v>
      </c>
      <c r="E651" s="242">
        <v>1130675.3799999999</v>
      </c>
      <c r="F651" s="52">
        <f t="shared" si="188"/>
        <v>81.164116174558799</v>
      </c>
    </row>
    <row r="652" spans="1:6" ht="24" x14ac:dyDescent="0.2">
      <c r="A652" s="53">
        <v>11</v>
      </c>
      <c r="B652" s="85" t="s">
        <v>1301</v>
      </c>
      <c r="C652" s="50" t="s">
        <v>1302</v>
      </c>
      <c r="D652" s="51">
        <f t="shared" ref="D652:E652" si="189">+D649+D650-D651</f>
        <v>361598.42000000016</v>
      </c>
      <c r="E652" s="51">
        <f t="shared" si="189"/>
        <v>404754.91000000015</v>
      </c>
      <c r="F652" s="52">
        <f t="shared" si="188"/>
        <v>111.93492217139665</v>
      </c>
    </row>
    <row r="653" spans="1:6" ht="24" x14ac:dyDescent="0.2">
      <c r="A653" s="53" t="s">
        <v>609</v>
      </c>
      <c r="B653" s="85" t="s">
        <v>1303</v>
      </c>
      <c r="C653" s="50" t="s">
        <v>1304</v>
      </c>
      <c r="D653" s="262">
        <v>7</v>
      </c>
      <c r="E653" s="262">
        <v>11</v>
      </c>
      <c r="F653" s="52">
        <f t="shared" si="188"/>
        <v>157.14285714285714</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10</v>
      </c>
      <c r="F655" s="52">
        <f t="shared" si="188"/>
        <v>142.85714285714286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671.31</v>
      </c>
      <c r="E658" s="242">
        <v>729.16</v>
      </c>
      <c r="F658" s="52">
        <f t="shared" si="188"/>
        <v>108.61747925697517</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361578.08</v>
      </c>
      <c r="E661" s="242">
        <v>387649.9</v>
      </c>
      <c r="F661" s="52">
        <f t="shared" si="188"/>
        <v>107.21056431296942</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101989.14</v>
      </c>
      <c r="E665" s="242">
        <v>181399.02</v>
      </c>
      <c r="F665" s="52">
        <f t="shared" si="188"/>
        <v>177.8611134479612</v>
      </c>
    </row>
    <row r="666" spans="1:6" ht="12.75" customHeight="1" x14ac:dyDescent="0.2">
      <c r="A666" s="53">
        <v>63322</v>
      </c>
      <c r="B666" s="85" t="s">
        <v>1330</v>
      </c>
      <c r="C666" s="50" t="s">
        <v>1331</v>
      </c>
      <c r="D666" s="242">
        <v>746.57</v>
      </c>
      <c r="E666" s="242">
        <v>750</v>
      </c>
      <c r="F666" s="52">
        <f t="shared" si="188"/>
        <v>100.45943448035683</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4994.28</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46575.56</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28343.56</v>
      </c>
      <c r="E694" s="242"/>
      <c r="F694" s="52">
        <f t="shared" si="188"/>
        <v>0</v>
      </c>
    </row>
    <row r="695" spans="1:6" ht="12.75" customHeight="1" x14ac:dyDescent="0.2">
      <c r="A695" s="53">
        <v>63812</v>
      </c>
      <c r="B695" s="232" t="s">
        <v>1373</v>
      </c>
      <c r="C695" s="50" t="s">
        <v>1374</v>
      </c>
      <c r="D695" s="242">
        <v>0</v>
      </c>
      <c r="E695" s="242">
        <v>33763.769999999997</v>
      </c>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361453.65</v>
      </c>
      <c r="E698" s="242">
        <v>1871.57</v>
      </c>
      <c r="F698" s="52">
        <f t="shared" si="188"/>
        <v>0.51778976363912765</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7704.14</v>
      </c>
      <c r="E716" s="242">
        <v>1.96</v>
      </c>
      <c r="F716" s="52">
        <f t="shared" si="188"/>
        <v>2.5440866858598102E-2</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5585.5</v>
      </c>
      <c r="E718" s="242">
        <v>3823.86</v>
      </c>
      <c r="F718" s="52">
        <f t="shared" si="188"/>
        <v>68.460478023453589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951.19</v>
      </c>
      <c r="E722" s="242">
        <v>1017.02</v>
      </c>
      <c r="F722" s="52">
        <f t="shared" si="188"/>
        <v>106.9208044659847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3525.66</v>
      </c>
      <c r="E725" s="242">
        <v>3514.14</v>
      </c>
      <c r="F725" s="52">
        <f t="shared" ref="F725:F979" si="190">IF(D725&lt;&gt;0,IF(E725/D725&gt;=100,"&gt;&gt;100",E725/D725*100),"-")</f>
        <v>99.673252667585643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96.78</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13521.69</v>
      </c>
      <c r="E759" s="242">
        <f>15071.61-2123.35</f>
        <v>12948.26</v>
      </c>
      <c r="F759" s="52">
        <f t="shared" si="190"/>
        <v>95.759183948160313</v>
      </c>
    </row>
    <row r="760" spans="1:6" ht="12.75" customHeight="1" x14ac:dyDescent="0.2">
      <c r="A760" s="53">
        <v>35232</v>
      </c>
      <c r="B760" s="85" t="s">
        <v>1500</v>
      </c>
      <c r="C760" s="50" t="s">
        <v>1501</v>
      </c>
      <c r="D760" s="242">
        <v>1592.67</v>
      </c>
      <c r="E760" s="242">
        <v>2123.35</v>
      </c>
      <c r="F760" s="52">
        <f t="shared" si="190"/>
        <v>133.32014792769374</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5972.53</v>
      </c>
      <c r="E762" s="242"/>
      <c r="F762" s="52">
        <f t="shared" si="190"/>
        <v>0</v>
      </c>
    </row>
    <row r="763" spans="1:6" ht="12.75" customHeight="1" x14ac:dyDescent="0.2">
      <c r="A763" s="53">
        <v>36315</v>
      </c>
      <c r="B763" s="85" t="s">
        <v>1506</v>
      </c>
      <c r="C763" s="50" t="s">
        <v>1507</v>
      </c>
      <c r="D763" s="242">
        <v>17659.560000000001</v>
      </c>
      <c r="E763" s="242">
        <f>3185.4+14474</f>
        <v>17659.400000000001</v>
      </c>
      <c r="F763" s="52">
        <f t="shared" si="190"/>
        <v>99.99909397516133</v>
      </c>
    </row>
    <row r="764" spans="1:6" ht="12.75" customHeight="1" x14ac:dyDescent="0.2">
      <c r="A764" s="53">
        <v>36316</v>
      </c>
      <c r="B764" s="85" t="s">
        <v>1508</v>
      </c>
      <c r="C764" s="50" t="s">
        <v>1509</v>
      </c>
      <c r="D764" s="242">
        <v>18299.77</v>
      </c>
      <c r="E764" s="242">
        <f>1532.72+2152.27</f>
        <v>3684.99</v>
      </c>
      <c r="F764" s="52">
        <f t="shared" si="190"/>
        <v>20.136810462645158</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7279.85</v>
      </c>
      <c r="E816" s="242">
        <f>9630+3560</f>
        <v>13190</v>
      </c>
      <c r="F816" s="52">
        <f t="shared" si="190"/>
        <v>181.18505188980541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3610.06</v>
      </c>
      <c r="E819" s="242">
        <f>2660+6352.52</f>
        <v>9012.52</v>
      </c>
      <c r="F819" s="52">
        <f t="shared" si="190"/>
        <v>249.65014431893101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3716.24</v>
      </c>
      <c r="E821" s="242">
        <v>4798.17</v>
      </c>
      <c r="F821" s="52">
        <f t="shared" si="190"/>
        <v>129.11356640044778</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28649.61</v>
      </c>
      <c r="E823" s="242">
        <f>51688.2-4798.17-9012.52-13190</f>
        <v>24687.509999999995</v>
      </c>
      <c r="F823" s="52">
        <f t="shared" si="190"/>
        <v>86.170492373194591</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1465.63</v>
      </c>
      <c r="E828" s="242">
        <v>2752.12</v>
      </c>
      <c r="F828" s="52">
        <f t="shared" si="190"/>
        <v>187.77726984300264</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4748738.72</v>
      </c>
      <c r="E6" s="229">
        <f t="shared" si="0"/>
        <v>4883936.47</v>
      </c>
      <c r="F6" s="230">
        <f t="shared" ref="F6:F260" si="1">IF(D6&gt;0,IF(E6/D6&gt;=100,"&gt;&gt;100",E6/D6*100),"-")</f>
        <v>102.84702439893346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4327085.3599999994</v>
      </c>
      <c r="E7" s="104">
        <f t="shared" si="2"/>
        <v>4418284.54</v>
      </c>
      <c r="F7" s="93">
        <f t="shared" si="1"/>
        <v>102.10763533446914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1090166.74</v>
      </c>
      <c r="E8" s="104">
        <f>E9+E10-E11</f>
        <v>1090166.74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1090166.74</v>
      </c>
      <c r="E9" s="247">
        <v>1090166.74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3115272.7299999995</v>
      </c>
      <c r="E12" s="104">
        <f t="shared" si="3"/>
        <v>3107257.4399999995</v>
      </c>
      <c r="F12" s="93">
        <f t="shared" si="1"/>
        <v>99.742709846145644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2938428.55</v>
      </c>
      <c r="E13" s="104">
        <f t="shared" si="4"/>
        <v>2963822.33</v>
      </c>
      <c r="F13" s="93">
        <f t="shared" si="1"/>
        <v>100.86419593221009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25220.74</v>
      </c>
      <c r="E14" s="247">
        <v>25220.74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1334238.1299999999</v>
      </c>
      <c r="E15" s="247">
        <v>1339378.8899999999</v>
      </c>
      <c r="F15" s="93">
        <f t="shared" si="1"/>
        <v>100.38529553941021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1228319.52</v>
      </c>
      <c r="E16" s="247">
        <v>1307161.33</v>
      </c>
      <c r="F16" s="93">
        <f t="shared" si="1"/>
        <v>106.41867272450413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1405225.61</v>
      </c>
      <c r="E17" s="247">
        <v>1471434.08</v>
      </c>
      <c r="F17" s="93">
        <f t="shared" si="1"/>
        <v>104.71159004851897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1054575.45</v>
      </c>
      <c r="E18" s="247">
        <v>1179372.71</v>
      </c>
      <c r="F18" s="93">
        <f t="shared" si="1"/>
        <v>111.83388632837983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96376.76</v>
      </c>
      <c r="E19" s="104">
        <f t="shared" si="5"/>
        <v>81335.59</v>
      </c>
      <c r="F19" s="93">
        <f t="shared" si="1"/>
        <v>84.393364126372376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117645.91</v>
      </c>
      <c r="E20" s="247">
        <v>123285.75</v>
      </c>
      <c r="F20" s="93">
        <f t="shared" si="1"/>
        <v>104.79391081253908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66414.100000000006</v>
      </c>
      <c r="E22" s="247">
        <v>62931.01</v>
      </c>
      <c r="F22" s="93">
        <f t="shared" si="1"/>
        <v>94.755496197343632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3375.69</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8759.7099999999991</v>
      </c>
      <c r="E25" s="247">
        <v>8759.7099999999991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29872.25</v>
      </c>
      <c r="E26" s="247">
        <v>35771.39</v>
      </c>
      <c r="F26" s="93">
        <f t="shared" si="1"/>
        <v>119.74789311149981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126315.21</v>
      </c>
      <c r="E28" s="247">
        <v>152787.96</v>
      </c>
      <c r="F28" s="93">
        <f t="shared" si="1"/>
        <v>120.95768989340236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35087.14</v>
      </c>
      <c r="E29" s="104">
        <f t="shared" si="6"/>
        <v>26610.670000000006</v>
      </c>
      <c r="F29" s="93">
        <f t="shared" si="1"/>
        <v>75.841661645833796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32564.240000000002</v>
      </c>
      <c r="E30" s="247">
        <v>32564.240000000002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19576.310000000001</v>
      </c>
      <c r="E32" s="247">
        <v>37648.81</v>
      </c>
      <c r="F32" s="93">
        <f t="shared" si="1"/>
        <v>192.3182152305516</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17053.41</v>
      </c>
      <c r="E34" s="247">
        <v>43602.38</v>
      </c>
      <c r="F34" s="93">
        <f t="shared" si="1"/>
        <v>255.68129775804368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6866.46</v>
      </c>
      <c r="E41" s="104">
        <f t="shared" si="8"/>
        <v>5149.84</v>
      </c>
      <c r="F41" s="93">
        <f t="shared" si="1"/>
        <v>74.999927182274419</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8583.08</v>
      </c>
      <c r="E42" s="247">
        <v>8583.08</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1716.62</v>
      </c>
      <c r="E44" s="247">
        <v>3433.24</v>
      </c>
      <c r="F44" s="93">
        <f t="shared" si="1"/>
        <v>200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38513.820000000007</v>
      </c>
      <c r="E45" s="104">
        <f t="shared" si="9"/>
        <v>30339.009999999995</v>
      </c>
      <c r="F45" s="93">
        <f t="shared" si="1"/>
        <v>78.774346455376261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13981.92</v>
      </c>
      <c r="E47" s="247">
        <v>13981.93</v>
      </c>
      <c r="F47" s="93">
        <f t="shared" si="1"/>
        <v>100.00007152093562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124164.84</v>
      </c>
      <c r="E48" s="247">
        <v>130289.82</v>
      </c>
      <c r="F48" s="93">
        <f t="shared" si="1"/>
        <v>104.93294236919243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99632.94</v>
      </c>
      <c r="E50" s="247">
        <v>113932.74</v>
      </c>
      <c r="F50" s="93">
        <f t="shared" si="1"/>
        <v>114.35248222124127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10896.16</v>
      </c>
      <c r="E54" s="247">
        <v>11966.31</v>
      </c>
      <c r="F54" s="93">
        <f t="shared" si="1"/>
        <v>109.82134990675614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10896.16</v>
      </c>
      <c r="E55" s="247">
        <v>11966.31</v>
      </c>
      <c r="F55" s="93">
        <f t="shared" si="1"/>
        <v>109.82134990675614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121645.89</v>
      </c>
      <c r="E56" s="104">
        <f t="shared" si="11"/>
        <v>220860.36</v>
      </c>
      <c r="F56" s="93">
        <f t="shared" si="1"/>
        <v>181.56006750413022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121645.89</v>
      </c>
      <c r="E57" s="247">
        <v>220860.36</v>
      </c>
      <c r="F57" s="93">
        <f t="shared" si="1"/>
        <v>181.56006750413022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421653.36</v>
      </c>
      <c r="E68" s="104">
        <f t="shared" si="13"/>
        <v>465651.93</v>
      </c>
      <c r="F68" s="93">
        <f t="shared" si="1"/>
        <v>110.43477277164351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361598.42</v>
      </c>
      <c r="E69" s="104">
        <f t="shared" si="14"/>
        <v>404754.91</v>
      </c>
      <c r="F69" s="93">
        <f t="shared" si="1"/>
        <v>111.93492217139665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361598.42</v>
      </c>
      <c r="E70" s="104">
        <f t="shared" si="15"/>
        <v>404238.66</v>
      </c>
      <c r="F70" s="93">
        <f t="shared" si="1"/>
        <v>111.79215329536008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361598.42</v>
      </c>
      <c r="E72" s="247">
        <v>404238.66</v>
      </c>
      <c r="F72" s="93">
        <f t="shared" si="1"/>
        <v>111.79215329536008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516.25</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126.78</v>
      </c>
      <c r="E78" s="104">
        <f>E79+SUM(E82:E84)-E85+E86</f>
        <v>34.270000000000003</v>
      </c>
      <c r="F78" s="93">
        <f t="shared" si="1"/>
        <v>27.031077457012149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126.78</v>
      </c>
      <c r="E86" s="247">
        <v>34.270000000000003</v>
      </c>
      <c r="F86" s="93">
        <f t="shared" si="1"/>
        <v>27.031077457012149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22629.24</v>
      </c>
      <c r="E134" s="104">
        <f t="shared" si="23"/>
        <v>22629.24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22629.24</v>
      </c>
      <c r="E135" s="104">
        <f t="shared" si="24"/>
        <v>22629.24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22629.24</v>
      </c>
      <c r="E139" s="247">
        <v>22629.24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32889.78</v>
      </c>
      <c r="E146" s="104">
        <f t="shared" si="26"/>
        <v>33861.549999999996</v>
      </c>
      <c r="F146" s="93">
        <f t="shared" si="1"/>
        <v>102.9546260266867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15137.05</v>
      </c>
      <c r="E147" s="247">
        <v>14001.79</v>
      </c>
      <c r="F147" s="93">
        <f t="shared" si="1"/>
        <v>92.500123868257035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3224.3</v>
      </c>
      <c r="E158" s="247">
        <v>1959.19</v>
      </c>
      <c r="F158" s="93">
        <f t="shared" si="1"/>
        <v>60.763266445430006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14370.49</v>
      </c>
      <c r="E159" s="247">
        <v>28050.959999999999</v>
      </c>
      <c r="F159" s="93">
        <f t="shared" si="1"/>
        <v>195.19835440545171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157.94</v>
      </c>
      <c r="E160" s="247">
        <v>157.94</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10308.33</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4409.1400000000003</v>
      </c>
      <c r="E164" s="104">
        <f t="shared" si="28"/>
        <v>4371.96</v>
      </c>
      <c r="F164" s="93">
        <f t="shared" si="1"/>
        <v>99.156751656785673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4409.1400000000003</v>
      </c>
      <c r="E166" s="247">
        <v>4371.96</v>
      </c>
      <c r="F166" s="93">
        <f t="shared" si="1"/>
        <v>99.156751656785673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4748738.72</v>
      </c>
      <c r="E175" s="104">
        <f t="shared" si="30"/>
        <v>4883936.47</v>
      </c>
      <c r="F175" s="93">
        <f t="shared" si="1"/>
        <v>102.84702439893346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82257.42</v>
      </c>
      <c r="E176" s="104">
        <f t="shared" si="31"/>
        <v>117799.03999999999</v>
      </c>
      <c r="F176" s="93">
        <f t="shared" si="1"/>
        <v>143.20779815364983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45036.97</v>
      </c>
      <c r="E177" s="104">
        <f t="shared" si="32"/>
        <v>111204.04</v>
      </c>
      <c r="F177" s="93">
        <f t="shared" si="1"/>
        <v>246.91723266463086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13700.68</v>
      </c>
      <c r="E178" s="247">
        <v>11291.84</v>
      </c>
      <c r="F178" s="93">
        <f t="shared" si="1"/>
        <v>82.418098955672264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14143.67</v>
      </c>
      <c r="E179" s="247">
        <v>99574.73</v>
      </c>
      <c r="F179" s="93">
        <f t="shared" si="1"/>
        <v>704.02328391428807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213.96</v>
      </c>
      <c r="E180" s="104">
        <f t="shared" si="33"/>
        <v>248.23</v>
      </c>
      <c r="F180" s="93">
        <f t="shared" si="1"/>
        <v>116.01701252570574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213.96</v>
      </c>
      <c r="E183" s="247">
        <v>248.23</v>
      </c>
      <c r="F183" s="93">
        <f t="shared" si="1"/>
        <v>116.01701252570574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6.64</v>
      </c>
      <c r="E184" s="247"/>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264.92</v>
      </c>
      <c r="E186" s="247">
        <v>89.24</v>
      </c>
      <c r="F186" s="93">
        <f t="shared" si="1"/>
        <v>33.685640948210775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16707.099999999999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37220.449999999997</v>
      </c>
      <c r="E189" s="247">
        <v>6595</v>
      </c>
      <c r="F189" s="93">
        <f t="shared" si="1"/>
        <v>17.718754072022236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4666481.3</v>
      </c>
      <c r="E237" s="104">
        <f t="shared" si="41"/>
        <v>4766137.43</v>
      </c>
      <c r="F237" s="93">
        <f t="shared" si="1"/>
        <v>102.13557332802341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4349714.6100000003</v>
      </c>
      <c r="E238" s="104">
        <f t="shared" si="42"/>
        <v>4440916.33</v>
      </c>
      <c r="F238" s="93">
        <f t="shared" si="1"/>
        <v>102.09672882423888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4349714.6100000003</v>
      </c>
      <c r="E239" s="104">
        <f t="shared" si="43"/>
        <v>4440916.33</v>
      </c>
      <c r="F239" s="93">
        <f t="shared" si="1"/>
        <v>102.09672882423888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4349714.6100000003</v>
      </c>
      <c r="E240" s="247">
        <v>4440916.33</v>
      </c>
      <c r="F240" s="93">
        <f t="shared" si="1"/>
        <v>102.09672882423888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279467.81</v>
      </c>
      <c r="E245" s="104">
        <f t="shared" si="45"/>
        <v>286987.59000000003</v>
      </c>
      <c r="F245" s="93">
        <f t="shared" si="1"/>
        <v>102.69074996508543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347251.27</v>
      </c>
      <c r="E246" s="104">
        <f t="shared" si="46"/>
        <v>458820.02</v>
      </c>
      <c r="F246" s="93">
        <f t="shared" si="1"/>
        <v>132.12911215558694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347251.27</v>
      </c>
      <c r="E247" s="247">
        <v>458820.02</v>
      </c>
      <c r="F247" s="93">
        <f t="shared" si="1"/>
        <v>132.12911215558694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67783.460000000006</v>
      </c>
      <c r="E250" s="104">
        <f t="shared" si="47"/>
        <v>171832.43</v>
      </c>
      <c r="F250" s="93">
        <f t="shared" si="1"/>
        <v>253.50200476635445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67783.460000000006</v>
      </c>
      <c r="E252" s="247">
        <v>171832.43</v>
      </c>
      <c r="F252" s="93">
        <f t="shared" si="1"/>
        <v>253.50200476635445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32889.74</v>
      </c>
      <c r="E255" s="247">
        <v>33861.550000000003</v>
      </c>
      <c r="F255" s="93">
        <f t="shared" si="1"/>
        <v>102.95475123853215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4409.1400000000003</v>
      </c>
      <c r="E256" s="247">
        <v>4371.96</v>
      </c>
      <c r="F256" s="93">
        <f t="shared" si="1"/>
        <v>99.156751656785673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381005.9</v>
      </c>
      <c r="E259" s="104">
        <f t="shared" si="49"/>
        <v>696969.94</v>
      </c>
      <c r="F259" s="93">
        <f t="shared" si="1"/>
        <v>182.92891002475287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381005.9</v>
      </c>
      <c r="E260" s="248">
        <v>696969.94</v>
      </c>
      <c r="F260" s="97">
        <f t="shared" si="1"/>
        <v>182.92891002475287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f>9701.81</f>
        <v>9701.81</v>
      </c>
      <c r="E264" s="247">
        <v>1185.43</v>
      </c>
      <c r="F264" s="93">
        <f t="shared" si="50"/>
        <v>12.218647860553856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23187.97</v>
      </c>
      <c r="E265" s="247">
        <f>32676.12+10308.33</f>
        <v>42984.45</v>
      </c>
      <c r="F265" s="93">
        <f t="shared" si="50"/>
        <v>185.37392449619347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4409.1400000000003</v>
      </c>
      <c r="E266" s="247">
        <v>4371.96</v>
      </c>
      <c r="F266" s="93">
        <f t="shared" si="50"/>
        <v>99.156751656785673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126.78</v>
      </c>
      <c r="E268" s="247">
        <v>34.270000000000003</v>
      </c>
      <c r="F268" s="93">
        <f t="shared" si="50"/>
        <v>27.031077457012149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16.64</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45036.97</v>
      </c>
      <c r="E288" s="247">
        <v>111187.4</v>
      </c>
      <c r="F288" s="93">
        <f t="shared" si="50"/>
        <v>246.88028524121401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37220.449999999997</v>
      </c>
      <c r="E290" s="247">
        <v>6595</v>
      </c>
      <c r="F290" s="93">
        <f t="shared" si="50"/>
        <v>17.718754072022236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15" sqref="D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265857.99</v>
      </c>
      <c r="E5" s="79">
        <f t="shared" si="0"/>
        <v>248979.13</v>
      </c>
      <c r="F5" s="80">
        <f t="shared" ref="F5:F141" si="1">IF(D5&gt;0,IF(E5/D5&gt;=100,"&gt;&gt;100",E5/D5*100),"-")</f>
        <v>93.65117444843392</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48517.17</v>
      </c>
      <c r="E6" s="81">
        <f t="shared" si="2"/>
        <v>53449.100000000006</v>
      </c>
      <c r="F6" s="63">
        <f t="shared" si="1"/>
        <v>110.16532909895611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48517.17</v>
      </c>
      <c r="E7" s="249">
        <f>41722.66+4789+6937.44</f>
        <v>53449.100000000006</v>
      </c>
      <c r="F7" s="63">
        <f t="shared" si="1"/>
        <v>110.16532909895611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217340.82</v>
      </c>
      <c r="E13" s="81">
        <f t="shared" si="4"/>
        <v>195530.03</v>
      </c>
      <c r="F13" s="63">
        <f t="shared" si="1"/>
        <v>89.964706123773709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217340.82</v>
      </c>
      <c r="E14" s="249">
        <f>180704.94+2559.33+6125+1146.48+4994.28</f>
        <v>195530.03</v>
      </c>
      <c r="F14" s="63">
        <f t="shared" si="1"/>
        <v>89.964706123773709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30068.23</v>
      </c>
      <c r="E28" s="81">
        <f t="shared" si="6"/>
        <v>30583.759999999998</v>
      </c>
      <c r="F28" s="63">
        <f t="shared" si="1"/>
        <v>101.71453391170679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30068.23</v>
      </c>
      <c r="E30" s="249">
        <f>30583.76</f>
        <v>30583.759999999998</v>
      </c>
      <c r="F30" s="63">
        <f t="shared" si="1"/>
        <v>101.71453391170679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18147.07</v>
      </c>
      <c r="E35" s="81">
        <f t="shared" si="7"/>
        <v>18124.21</v>
      </c>
      <c r="F35" s="63">
        <f t="shared" si="1"/>
        <v>99.874029251003051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16554.400000000001</v>
      </c>
      <c r="E39" s="81">
        <f t="shared" si="9"/>
        <v>18124.21</v>
      </c>
      <c r="F39" s="63">
        <f t="shared" si="1"/>
        <v>109.48273570772724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16554.400000000001</v>
      </c>
      <c r="E40" s="249">
        <f>16000.86+2123.35</f>
        <v>18124.21</v>
      </c>
      <c r="F40" s="63">
        <f t="shared" si="1"/>
        <v>109.48273570772724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1592.67</v>
      </c>
      <c r="E61" s="81">
        <f t="shared" si="13"/>
        <v>0</v>
      </c>
      <c r="F61" s="63">
        <f t="shared" si="1"/>
        <v>0</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1592.67</v>
      </c>
      <c r="E64" s="249"/>
      <c r="F64" s="63">
        <f t="shared" si="1"/>
        <v>0</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275832.01</v>
      </c>
      <c r="E75" s="81">
        <f t="shared" si="15"/>
        <v>40087.19</v>
      </c>
      <c r="F75" s="63">
        <f t="shared" si="1"/>
        <v>14.533189965878146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228442.5</v>
      </c>
      <c r="E76" s="249">
        <f>14199.61+8395+5899.13</f>
        <v>28493.74</v>
      </c>
      <c r="F76" s="63">
        <f t="shared" si="1"/>
        <v>12.473046827976406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47389.51</v>
      </c>
      <c r="E81" s="249">
        <f>11593.45</f>
        <v>11593.45</v>
      </c>
      <c r="F81" s="63">
        <f t="shared" si="1"/>
        <v>24.464169391074101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452134.58</v>
      </c>
      <c r="E82" s="81">
        <f t="shared" si="16"/>
        <v>476717.38</v>
      </c>
      <c r="F82" s="63">
        <f t="shared" si="1"/>
        <v>105.43705371971328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403927.9</v>
      </c>
      <c r="E84" s="249">
        <f>169099.01+6205+19173.38+59004.31+6901.86+8523.11+19287.1+938.89+76009.1+46921.33+11956.78</f>
        <v>424019.87000000005</v>
      </c>
      <c r="F84" s="63">
        <f t="shared" si="1"/>
        <v>104.97414761396774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15893.43</v>
      </c>
      <c r="E85" s="249">
        <f>24115.53+150</f>
        <v>24265.53</v>
      </c>
      <c r="F85" s="63">
        <f t="shared" si="1"/>
        <v>152.67648330159065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32313.25</v>
      </c>
      <c r="E86" s="249">
        <f>28431.98</f>
        <v>28431.98</v>
      </c>
      <c r="F86" s="63">
        <f t="shared" si="1"/>
        <v>87.988611482905625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8026.83</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f>8026.83</f>
        <v>8026.83</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109832.36</v>
      </c>
      <c r="E107" s="81">
        <f t="shared" si="21"/>
        <v>56677.13</v>
      </c>
      <c r="F107" s="63">
        <f t="shared" si="1"/>
        <v>51.603307076347996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27473.62</v>
      </c>
      <c r="E108" s="249">
        <f>35600</f>
        <v>35600</v>
      </c>
      <c r="F108" s="63">
        <f t="shared" si="1"/>
        <v>129.57884690841615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2123.56</v>
      </c>
      <c r="E109" s="249">
        <v>1800</v>
      </c>
      <c r="F109" s="63">
        <f t="shared" si="1"/>
        <v>84.763321968769418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10548.45</v>
      </c>
      <c r="E111" s="249">
        <f>4941.25+575</f>
        <v>5516.25</v>
      </c>
      <c r="F111" s="63">
        <f t="shared" si="1"/>
        <v>52.294412923225686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69686.73</v>
      </c>
      <c r="E113" s="249">
        <f>11260.88+2500</f>
        <v>13760.88</v>
      </c>
      <c r="F113" s="63">
        <f t="shared" si="1"/>
        <v>19.746772448642659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12203.859999999999</v>
      </c>
      <c r="E114" s="81">
        <f t="shared" si="22"/>
        <v>15012.52</v>
      </c>
      <c r="F114" s="63">
        <f t="shared" si="1"/>
        <v>123.01452163495814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5176.1899999999996</v>
      </c>
      <c r="E115" s="81">
        <f t="shared" si="23"/>
        <v>6000</v>
      </c>
      <c r="F115" s="63">
        <f t="shared" si="1"/>
        <v>115.91537404925245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5176.1899999999996</v>
      </c>
      <c r="E117" s="249">
        <v>6000</v>
      </c>
      <c r="F117" s="63">
        <f t="shared" si="1"/>
        <v>115.91537404925245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3417.61</v>
      </c>
      <c r="E118" s="81">
        <f t="shared" si="24"/>
        <v>2660</v>
      </c>
      <c r="F118" s="63">
        <f t="shared" si="1"/>
        <v>77.832169264485998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3417.61</v>
      </c>
      <c r="E120" s="249">
        <v>2660</v>
      </c>
      <c r="F120" s="63">
        <f t="shared" si="1"/>
        <v>77.832169264485998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3610.06</v>
      </c>
      <c r="E122" s="81">
        <f t="shared" si="25"/>
        <v>6352.52</v>
      </c>
      <c r="F122" s="63">
        <f t="shared" si="1"/>
        <v>175.96715844057996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3610.06</v>
      </c>
      <c r="E124" s="249">
        <v>6352.52</v>
      </c>
      <c r="F124" s="63">
        <f t="shared" si="1"/>
        <v>175.96715844057996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82043.149999999994</v>
      </c>
      <c r="E129" s="81">
        <f t="shared" si="26"/>
        <v>93016.390000000014</v>
      </c>
      <c r="F129" s="63">
        <f t="shared" si="1"/>
        <v>113.37496183410805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9908.1299999999992</v>
      </c>
      <c r="E130" s="81">
        <f t="shared" si="27"/>
        <v>0</v>
      </c>
      <c r="F130" s="63">
        <f t="shared" si="1"/>
        <v>0</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9908.1299999999992</v>
      </c>
      <c r="E131" s="249"/>
      <c r="F131" s="63">
        <f t="shared" si="1"/>
        <v>0</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23722.68</v>
      </c>
      <c r="E133" s="249">
        <f>51316.91-473.3-29016.48+25965+10449.62</f>
        <v>58241.750000000007</v>
      </c>
      <c r="F133" s="63">
        <f t="shared" si="1"/>
        <v>245.51083604381972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43501.599999999999</v>
      </c>
      <c r="E135" s="249">
        <f>2152.27+3560+20381.18+2560+363.03+1751.61</f>
        <v>30768.09</v>
      </c>
      <c r="F135" s="63">
        <f t="shared" si="1"/>
        <v>70.728639866119863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4910.74</v>
      </c>
      <c r="E140" s="249">
        <f>473.3+3533.25</f>
        <v>4006.55</v>
      </c>
      <c r="F140" s="63">
        <f t="shared" si="1"/>
        <v>81.58750005090883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1246119.2500000002</v>
      </c>
      <c r="E141" s="106">
        <f t="shared" si="28"/>
        <v>987224.54</v>
      </c>
      <c r="F141" s="82">
        <f t="shared" si="1"/>
        <v>79.223921787581716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82254.84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952618.28999999992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624557.40999999992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156092.4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377338.1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2343.1999999999998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12017.99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48828.13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27937.59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287325.03999999998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40735.839999999997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40735.839999999997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917074.09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558387.75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158501.25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291904.43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2308.94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12024.63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49003.81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44644.69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317950.5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40735.839999999997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40735.839999999997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117799.03999999992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16.64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16.64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16.64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16.64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117782.39999999999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f>111204.04-16.64</f>
        <v>111187.4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6595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2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27861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2024-02-05T07:28:09Z</cp:lastPrinted>
  <dcterms:created xsi:type="dcterms:W3CDTF">2022-04-01T05:14:30Z</dcterms:created>
  <dcterms:modified xsi:type="dcterms:W3CDTF">2024-02-05T09:06:09Z</dcterms:modified>
</cp:coreProperties>
</file>