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274B11F-5153-4A11-9B59-CEC36F8B3DE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AŽETAK" sheetId="1" r:id="rId1"/>
    <sheet name=" Račun prihoda i rashoda" sheetId="3" r:id="rId2"/>
    <sheet name="Rashodi po izvorima i funkcijsk" sheetId="9" r:id="rId3"/>
    <sheet name="POSEBNI DIO" sheetId="7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7" l="1"/>
  <c r="E18" i="9"/>
  <c r="E9" i="9"/>
  <c r="G13" i="3"/>
  <c r="F34" i="9"/>
  <c r="F33" i="9" s="1"/>
  <c r="F32" i="9" s="1"/>
  <c r="F31" i="9" s="1"/>
  <c r="E33" i="9"/>
  <c r="E32" i="9" s="1"/>
  <c r="E31" i="9" s="1"/>
  <c r="D33" i="9"/>
  <c r="D32" i="9" s="1"/>
  <c r="D31" i="9" s="1"/>
  <c r="G23" i="3"/>
  <c r="G22" i="3"/>
  <c r="H22" i="3" s="1"/>
  <c r="F31" i="7" l="1"/>
  <c r="F27" i="7"/>
  <c r="H23" i="7"/>
  <c r="H24" i="7"/>
  <c r="F19" i="7"/>
  <c r="E17" i="9" l="1"/>
  <c r="D17" i="9"/>
  <c r="D8" i="9"/>
  <c r="E8" i="9"/>
  <c r="G10" i="3"/>
  <c r="F10" i="3"/>
  <c r="F9" i="9"/>
  <c r="J22" i="1" l="1"/>
  <c r="J48" i="1"/>
  <c r="J26" i="1"/>
  <c r="J25" i="1"/>
  <c r="F10" i="9"/>
  <c r="F11" i="9"/>
  <c r="F19" i="9"/>
  <c r="F20" i="9"/>
  <c r="F18" i="9"/>
  <c r="G19" i="7"/>
  <c r="H19" i="7" s="1"/>
  <c r="H21" i="7"/>
  <c r="H22" i="7"/>
  <c r="G27" i="7"/>
  <c r="H26" i="7"/>
  <c r="G31" i="7"/>
  <c r="H30" i="7"/>
  <c r="F8" i="9" l="1"/>
  <c r="F17" i="9"/>
  <c r="H18" i="7" l="1"/>
  <c r="H26" i="3"/>
  <c r="H23" i="3"/>
  <c r="H24" i="3"/>
  <c r="H12" i="3"/>
  <c r="H13" i="3"/>
  <c r="H11" i="3"/>
  <c r="H10" i="3" l="1"/>
  <c r="H21" i="3"/>
  <c r="J21" i="1"/>
  <c r="J24" i="1"/>
  <c r="J27" i="1" l="1"/>
  <c r="J50" i="1" s="1"/>
  <c r="G29" i="7"/>
  <c r="F17" i="7"/>
  <c r="F29" i="7"/>
  <c r="G21" i="3"/>
  <c r="F21" i="3"/>
  <c r="G25" i="3"/>
  <c r="F25" i="3"/>
  <c r="G8" i="3"/>
  <c r="F8" i="3"/>
  <c r="I21" i="1"/>
  <c r="I24" i="1"/>
  <c r="H24" i="1"/>
  <c r="H21" i="1"/>
  <c r="F19" i="3" l="1"/>
  <c r="I27" i="1"/>
  <c r="I50" i="1" s="1"/>
  <c r="H27" i="1"/>
  <c r="F15" i="7"/>
  <c r="F14" i="7" s="1"/>
  <c r="G19" i="3"/>
  <c r="J59" i="1" l="1"/>
  <c r="H27" i="7" l="1"/>
  <c r="H31" i="7"/>
  <c r="H29" i="7"/>
  <c r="H25" i="3"/>
  <c r="H17" i="7"/>
  <c r="H15" i="7" l="1"/>
  <c r="H14" i="7" s="1"/>
  <c r="H19" i="3"/>
  <c r="H8" i="3"/>
  <c r="G17" i="7" l="1"/>
  <c r="G15" i="7" s="1"/>
  <c r="G14" i="7" s="1"/>
</calcChain>
</file>

<file path=xl/sharedStrings.xml><?xml version="1.0" encoding="utf-8"?>
<sst xmlns="http://schemas.openxmlformats.org/spreadsheetml/2006/main" count="142" uniqueCount="94">
  <si>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</si>
  <si>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</si>
  <si>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</si>
  <si>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</si>
  <si>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</si>
  <si>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</si>
  <si>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</si>
  <si>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</si>
  <si>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</si>
  <si>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</si>
  <si>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</si>
  <si>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</si>
  <si>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</si>
  <si>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</si>
  <si>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</si>
  <si>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</si>
  <si>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</si>
  <si>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</si>
  <si>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</si>
  <si>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</si>
  <si>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</si>
  <si>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</si>
  <si>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</si>
  <si>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</si>
  <si>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</si>
  <si>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</si>
  <si>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</si>
  <si>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od upravnih i administrativnih pristojbi, pristojbi po posebnim propisima i naknada</t>
  </si>
  <si>
    <t>Prihodi iz nadležnog proračuna i od HZZO temeljem ugovornih obveza</t>
  </si>
  <si>
    <t>Pomoći</t>
  </si>
  <si>
    <t>Financijski rashodi</t>
  </si>
  <si>
    <t xml:space="preserve">Rashodi za nabavu proizvedene dugotrajne imovine </t>
  </si>
  <si>
    <t xml:space="preserve">09 Obrazovanje </t>
  </si>
  <si>
    <t>091 Predškolsko i osnovno obrazovanje</t>
  </si>
  <si>
    <t xml:space="preserve">0911 Predškolsko obrazovanje </t>
  </si>
  <si>
    <t>Predškolski odgoj</t>
  </si>
  <si>
    <t>Redovan rad dječjeg vrtića Košutica Ferdinandovac</t>
  </si>
  <si>
    <t>7  PRIHODI OD PRODAJE NEFINANCIJSKE IMOVINE</t>
  </si>
  <si>
    <t>6  PRIHODI POSLOVANJA</t>
  </si>
  <si>
    <t>3  RASHODI  POSLOVANJA</t>
  </si>
  <si>
    <t>4  RASHODI ZA NABAVU NEFINANCIJSKE IMOVINE</t>
  </si>
  <si>
    <t>8  PRIMICI OD FINANCIJSKE IMOVINE I ZADUŽIVANJA</t>
  </si>
  <si>
    <t>5 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</si>
  <si>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</si>
  <si>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</si>
  <si>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</si>
  <si>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</si>
  <si>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</si>
  <si>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</si>
  <si>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</si>
  <si>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 xml:space="preserve">RASHODI POSLOVANJA PREMA EKONOMSKOJ KLASIFIKACIJI </t>
  </si>
  <si>
    <t xml:space="preserve">PRIHODI UKUPNO </t>
  </si>
  <si>
    <t xml:space="preserve">RASHODI UKUPNO </t>
  </si>
  <si>
    <t>PRIHODI POSLOVANJA PREMA IZVORIMA FINANCIRANJA</t>
  </si>
  <si>
    <t>Brojčana oznaka i naziv</t>
  </si>
  <si>
    <t>RASHODI POSLOVANJA PREMA IZVORIMA FINANCIRANJA</t>
  </si>
  <si>
    <t>Članak 4.</t>
  </si>
  <si>
    <t>Članak 5.</t>
  </si>
  <si>
    <t>Članak 6.</t>
  </si>
  <si>
    <t>Članak 7.</t>
  </si>
  <si>
    <t>01 Opći prihodi i primici</t>
  </si>
  <si>
    <t>03 Vlastiti prihodi</t>
  </si>
  <si>
    <t>05 Pomoći</t>
  </si>
  <si>
    <t>01</t>
  </si>
  <si>
    <t>03</t>
  </si>
  <si>
    <t>05</t>
  </si>
  <si>
    <t>PROGRAM 1014</t>
  </si>
  <si>
    <t xml:space="preserve">Aktivnost A101401 </t>
  </si>
  <si>
    <t>Povećanje / smanjenje</t>
  </si>
  <si>
    <t>Članak 1.</t>
  </si>
  <si>
    <t>Članak 2.</t>
  </si>
  <si>
    <t xml:space="preserve">Članak 3. </t>
  </si>
  <si>
    <t>Rashodi prema funkcijskoj klasifikaciji planirani u A. Računu prihoda i rashoda, mijenjaju se kako slijedi:</t>
  </si>
  <si>
    <t>Prihodi i rashodi prema izvoru financiranja planirani u A. Računu prihoda i rashoda, mijenjaju se kako slijedi:</t>
  </si>
  <si>
    <t xml:space="preserve">B. RAČUN FINANCIRANJA </t>
  </si>
  <si>
    <t>UPRAVNO VIJEĆE</t>
  </si>
  <si>
    <t xml:space="preserve">DJEČJEG VRTIĆA KOŠUTICA FERDINANDOVAC </t>
  </si>
  <si>
    <t xml:space="preserve">            Prihodi i rashodi prema ekonomskoj klasifikaciji planirani u A. Računu prihoda i rashoda mijenjaju se kako slijedi:</t>
  </si>
  <si>
    <t>I. IZMJENE FINANCIJSKOG PLANA DJEČJEG VRTIĆA KOŠUTICA FERDINANDOVAC  
ZA 2025. I PROJEKCIJA ZA 2026. I 2027. GODINU</t>
  </si>
  <si>
    <t>Plan 2025.</t>
  </si>
  <si>
    <t>Novi Plan za 2025.</t>
  </si>
  <si>
    <t xml:space="preserve">                  U članku 6. brojka "345.966,00" eura zamijenjuje se brojkom "349.266,00" eura te se provode izmjene i dopune rashoda kako slijedi:</t>
  </si>
  <si>
    <t xml:space="preserve">              Na temelju članka 46. Zakona o proračunu („Narodne novine" broj 144/21), članka 36. Zakona o ustanovama („Narodne novine" broj 76/93, 29/97, 47/99, 35/08. </t>
  </si>
  <si>
    <t xml:space="preserve">i 127/19) te članaka 41. i 46. Statuta Dječjeg vrtića Košutica Ferdinandovac, KLASA: 601-02/22-01/45, URBROJ: 2137/15-68-22-4  od 18. srpnja 2022. godine, Upravno vijeće </t>
  </si>
  <si>
    <t>od 26. studenoga 2024. godine (u daljnjem tekstu Financijski plan), mijenja se i glasi:</t>
  </si>
  <si>
    <t xml:space="preserve">             U Financijskom planu Dječjeg vrtića Košutica Ferdinandovac za 2025. godinu i projekcijama za 2026. i 2027. godinu, KLASA: 601-02/24-01/70, URBROJ: 2137/15-68-24-3 </t>
  </si>
  <si>
    <t xml:space="preserve">                  Primici i izdaci prema ekonomskoj klasifikaciji i prema izvorima financiranja nisu planirani u B. Računu financiranja pa isti nisu ni tablično iskazani.</t>
  </si>
  <si>
    <t xml:space="preserve">     Ove Izmjene i dopune Financijskog plana stupaju na snagu prvog dana od dana objave na Oglasnoj ploči Dječjeg vrtića Košutica Ferdinandovac.</t>
  </si>
  <si>
    <t>PREDSJEDNIK :</t>
  </si>
  <si>
    <t>Dječjeg vrtića Košutica Ferdinandovac na 1. sjednici, održanoj 06. listopada 2025. godine donijelo je</t>
  </si>
  <si>
    <t>KLASA: 601-02/24-01/70</t>
  </si>
  <si>
    <t>URBROJ: 2137-15-68-25-6</t>
  </si>
  <si>
    <t xml:space="preserve">                      Miroslav Fuček</t>
  </si>
  <si>
    <t xml:space="preserve">Ferdinandovac, 6. listopada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</si>
</sst>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FCD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20" fillId="0" borderId="0" applyNumberFormat="0" applyFill="0" applyBorder="0" applyAlignment="0" applyProtection="0"/>
    <xf numFmtId="0" fontId="7" fillId="0" borderId="0"/>
  </cellStyleXfs>
  <cellXfs count="16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7" fillId="0" borderId="3" xfId="0" quotePrefix="1" applyFont="1" applyBorder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/>
    </xf>
    <xf numFmtId="4" fontId="0" fillId="0" borderId="0" xfId="0" applyNumberFormat="1"/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/>
    <xf numFmtId="0" fontId="14" fillId="0" borderId="0" xfId="0" quotePrefix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9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center" wrapText="1"/>
    </xf>
    <xf numFmtId="3" fontId="9" fillId="0" borderId="0" xfId="0" quotePrefix="1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horizontal="right" vertical="center" wrapText="1"/>
    </xf>
    <xf numFmtId="4" fontId="9" fillId="3" borderId="3" xfId="0" applyNumberFormat="1" applyFont="1" applyFill="1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4" fontId="9" fillId="4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7" fillId="0" borderId="3" xfId="0" quotePrefix="1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7" fillId="2" borderId="3" xfId="0" quotePrefix="1" applyNumberFormat="1" applyFont="1" applyFill="1" applyBorder="1" applyAlignment="1">
      <alignment horizontal="right" vertical="center"/>
    </xf>
    <xf numFmtId="0" fontId="7" fillId="2" borderId="3" xfId="0" quotePrefix="1" applyFont="1" applyFill="1" applyBorder="1" applyAlignment="1">
      <alignment horizontal="left" vertical="center" wrapText="1"/>
    </xf>
    <xf numFmtId="4" fontId="7" fillId="2" borderId="3" xfId="0" quotePrefix="1" applyNumberFormat="1" applyFont="1" applyFill="1" applyBorder="1" applyAlignment="1">
      <alignment horizontal="right" vertical="center" wrapText="1"/>
    </xf>
    <xf numFmtId="49" fontId="8" fillId="0" borderId="3" xfId="0" quotePrefix="1" applyNumberFormat="1" applyFont="1" applyBorder="1" applyAlignment="1">
      <alignment horizontal="left" vertical="center"/>
    </xf>
    <xf numFmtId="49" fontId="8" fillId="2" borderId="3" xfId="0" quotePrefix="1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wrapText="1"/>
    </xf>
    <xf numFmtId="4" fontId="7" fillId="0" borderId="3" xfId="0" applyNumberFormat="1" applyFont="1" applyBorder="1" applyAlignment="1">
      <alignment horizontal="right" wrapText="1"/>
    </xf>
    <xf numFmtId="4" fontId="7" fillId="0" borderId="3" xfId="0" quotePrefix="1" applyNumberFormat="1" applyFont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7" fillId="0" borderId="0" xfId="1" applyFont="1" applyAlignment="1">
      <alignment horizontal="center"/>
    </xf>
    <xf numFmtId="0" fontId="18" fillId="0" borderId="0" xfId="1" applyFont="1"/>
    <xf numFmtId="0" fontId="17" fillId="0" borderId="0" xfId="1" applyFont="1"/>
    <xf numFmtId="0" fontId="18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21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4" fontId="9" fillId="4" borderId="3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3" fontId="9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4" fontId="7" fillId="0" borderId="3" xfId="0" quotePrefix="1" applyNumberFormat="1" applyFont="1" applyBorder="1" applyAlignment="1">
      <alignment horizontal="right" vertical="center"/>
    </xf>
    <xf numFmtId="0" fontId="6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left" vertical="center" wrapText="1"/>
    </xf>
    <xf numFmtId="4" fontId="6" fillId="7" borderId="1" xfId="0" applyNumberFormat="1" applyFont="1" applyFill="1" applyBorder="1" applyAlignment="1">
      <alignment horizontal="right" vertical="center" wrapText="1"/>
    </xf>
    <xf numFmtId="4" fontId="6" fillId="7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/>
    </xf>
    <xf numFmtId="0" fontId="22" fillId="0" borderId="0" xfId="0" applyFont="1"/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horizontal="right" wrapText="1"/>
    </xf>
    <xf numFmtId="0" fontId="0" fillId="2" borderId="0" xfId="0" applyFill="1"/>
    <xf numFmtId="0" fontId="9" fillId="0" borderId="0" xfId="0" applyFont="1"/>
    <xf numFmtId="0" fontId="23" fillId="0" borderId="0" xfId="0" applyFont="1"/>
    <xf numFmtId="0" fontId="7" fillId="0" borderId="0" xfId="0" applyFont="1" applyAlignment="1">
      <alignment wrapText="1"/>
    </xf>
    <xf numFmtId="0" fontId="24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 wrapText="1"/>
    </xf>
    <xf numFmtId="0" fontId="18" fillId="0" borderId="0" xfId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3" applyAlignment="1">
      <alignment horizontal="left" shrinkToFit="1"/>
    </xf>
    <xf numFmtId="0" fontId="1" fillId="0" borderId="0" xfId="0" applyFont="1" applyAlignment="1">
      <alignment horizontal="center"/>
    </xf>
    <xf numFmtId="0" fontId="9" fillId="0" borderId="0" xfId="0" applyFont="1"/>
    <xf numFmtId="0" fontId="3" fillId="2" borderId="0" xfId="0" applyFont="1" applyFill="1" applyAlignment="1">
      <alignment horizontal="center" wrapText="1"/>
    </xf>
    <xf numFmtId="0" fontId="20" fillId="0" borderId="0" xfId="2" applyAlignment="1" applyProtection="1">
      <alignment horizontal="left"/>
    </xf>
    <xf numFmtId="0" fontId="6" fillId="2" borderId="0" xfId="0" applyFont="1" applyFill="1" applyAlignment="1">
      <alignment horizont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8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</cellXfs>
  <cellStyles count="4">
    <cellStyle name="Hiperveza" xfId="2" builtinId="8"/>
    <cellStyle name="Normal 2" xfId="1" xr:uid="{DDDD2A9F-62F3-4B89-91B4-6EC1EB56B960}"/>
    <cellStyle name="Normalno" xfId="0" builtinId="0"/>
    <cellStyle name="Normalno 4" xfId="3" xr:uid="{3E959C84-9040-434E-8140-8C3181782D17}"/>
  </cellStyles>
  <dxfs count="0"/>
  <tableStyles count="0" defaultTableStyle="TableStyleMedium2" defaultPivotStyle="PivotStyleLight16"/>
  <colors>
    <mruColors>
      <color rgb="FFFC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59"/>
  <sheetViews>
    <sheetView workbookViewId="0">
      <selection activeCell="K9" sqref="K9"/>
    </sheetView>
  </sheetViews>
  <sheetFormatPr defaultRowHeight="15" x14ac:dyDescent="0.25"/>
  <cols>
    <col min="1" max="1" width="3.7109375" customWidth="1"/>
    <col min="6" max="6" width="14.7109375" customWidth="1"/>
    <col min="7" max="8" width="17.7109375" customWidth="1"/>
    <col min="9" max="9" width="18.5703125" customWidth="1"/>
    <col min="10" max="10" width="19" customWidth="1"/>
  </cols>
  <sheetData>
    <row r="3" spans="1:12" x14ac:dyDescent="0.25">
      <c r="A3" t="s">
        <v>82</v>
      </c>
    </row>
    <row r="4" spans="1:12" x14ac:dyDescent="0.25">
      <c r="A4" s="131" t="s">
        <v>83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2" s="125" customFormat="1" x14ac:dyDescent="0.25">
      <c r="A5" s="125" t="s">
        <v>89</v>
      </c>
    </row>
    <row r="8" spans="1:12" ht="42" customHeight="1" x14ac:dyDescent="0.25">
      <c r="A8" s="132" t="s">
        <v>78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1:12" ht="18" customHeight="1" x14ac:dyDescent="0.25">
      <c r="B9" s="5"/>
      <c r="C9" s="5"/>
      <c r="D9" s="5"/>
      <c r="E9" s="5"/>
      <c r="F9" s="5"/>
      <c r="G9" s="5"/>
      <c r="H9" s="5"/>
      <c r="I9" s="5"/>
    </row>
    <row r="10" spans="1:12" ht="15.75" customHeight="1" x14ac:dyDescent="0.25">
      <c r="A10" s="132" t="s">
        <v>19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2" ht="15.75" customHeight="1" x14ac:dyDescent="0.25">
      <c r="A11" s="92"/>
      <c r="B11" s="92"/>
      <c r="C11" s="92"/>
      <c r="D11" s="92"/>
      <c r="E11" s="92"/>
      <c r="F11" s="92"/>
      <c r="G11" s="92"/>
      <c r="H11" s="92"/>
      <c r="I11" s="92"/>
    </row>
    <row r="12" spans="1:12" ht="15.75" customHeight="1" x14ac:dyDescent="0.25">
      <c r="A12" s="133" t="s">
        <v>69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</row>
    <row r="13" spans="1:12" ht="18" x14ac:dyDescent="0.25">
      <c r="B13" s="5"/>
      <c r="C13" s="5"/>
      <c r="D13" s="5"/>
      <c r="E13" s="5"/>
      <c r="F13" s="5"/>
      <c r="G13" s="5"/>
      <c r="H13" s="5"/>
      <c r="I13" s="5"/>
    </row>
    <row r="14" spans="1:12" ht="18" customHeight="1" x14ac:dyDescent="0.25">
      <c r="A14" t="s">
        <v>85</v>
      </c>
    </row>
    <row r="15" spans="1:12" ht="18" customHeight="1" x14ac:dyDescent="0.25">
      <c r="A15" t="s">
        <v>84</v>
      </c>
    </row>
    <row r="16" spans="1:12" ht="18" customHeight="1" x14ac:dyDescent="0.25"/>
    <row r="17" spans="1:12" s="83" customFormat="1" ht="18" customHeight="1" x14ac:dyDescent="0.25"/>
    <row r="18" spans="1:12" ht="18" customHeight="1" x14ac:dyDescent="0.25">
      <c r="A18" s="132" t="s">
        <v>24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spans="1:12" ht="18" x14ac:dyDescent="0.25">
      <c r="B19" s="1"/>
      <c r="C19" s="2"/>
      <c r="D19" s="2"/>
      <c r="E19" s="2"/>
      <c r="F19" s="6"/>
      <c r="G19" s="6"/>
      <c r="H19" s="6"/>
      <c r="I19" s="7"/>
    </row>
    <row r="20" spans="1:12" ht="34.5" customHeight="1" x14ac:dyDescent="0.25">
      <c r="C20" s="18"/>
      <c r="D20" s="19"/>
      <c r="E20" s="19"/>
      <c r="F20" s="20"/>
      <c r="G20" s="21"/>
      <c r="H20" s="4" t="s">
        <v>79</v>
      </c>
      <c r="I20" s="4" t="s">
        <v>68</v>
      </c>
      <c r="J20" s="4" t="s">
        <v>80</v>
      </c>
    </row>
    <row r="21" spans="1:12" x14ac:dyDescent="0.25">
      <c r="C21" s="139" t="s">
        <v>0</v>
      </c>
      <c r="D21" s="135"/>
      <c r="E21" s="135"/>
      <c r="F21" s="135"/>
      <c r="G21" s="144"/>
      <c r="H21" s="60">
        <f>H22+H23</f>
        <v>347066</v>
      </c>
      <c r="I21" s="60">
        <f>I22+I23</f>
        <v>7175.18</v>
      </c>
      <c r="J21" s="60">
        <f>J22</f>
        <v>354241.18</v>
      </c>
    </row>
    <row r="22" spans="1:12" x14ac:dyDescent="0.25">
      <c r="C22" s="136" t="s">
        <v>38</v>
      </c>
      <c r="D22" s="138"/>
      <c r="E22" s="138"/>
      <c r="F22" s="138"/>
      <c r="G22" s="147"/>
      <c r="H22" s="84">
        <v>347066</v>
      </c>
      <c r="I22" s="57">
        <v>7175.18</v>
      </c>
      <c r="J22" s="28">
        <f>H22+I22</f>
        <v>354241.18</v>
      </c>
    </row>
    <row r="23" spans="1:12" ht="15" customHeight="1" x14ac:dyDescent="0.25">
      <c r="C23" s="146" t="s">
        <v>37</v>
      </c>
      <c r="D23" s="147"/>
      <c r="E23" s="147"/>
      <c r="F23" s="147"/>
      <c r="G23" s="147"/>
      <c r="H23" s="57"/>
      <c r="I23" s="57"/>
      <c r="J23" s="28"/>
    </row>
    <row r="24" spans="1:12" x14ac:dyDescent="0.25">
      <c r="C24" s="24" t="s">
        <v>1</v>
      </c>
      <c r="D24" s="25"/>
      <c r="E24" s="25"/>
      <c r="F24" s="25"/>
      <c r="G24" s="25"/>
      <c r="H24" s="60">
        <f>H25+H26</f>
        <v>345966</v>
      </c>
      <c r="I24" s="60">
        <f>I25+I26</f>
        <v>3300</v>
      </c>
      <c r="J24" s="60">
        <f t="shared" ref="J24" si="0">J25+J26</f>
        <v>349266</v>
      </c>
    </row>
    <row r="25" spans="1:12" x14ac:dyDescent="0.25">
      <c r="C25" s="148" t="s">
        <v>39</v>
      </c>
      <c r="D25" s="138"/>
      <c r="E25" s="138"/>
      <c r="F25" s="138"/>
      <c r="G25" s="138"/>
      <c r="H25" s="85">
        <v>341466</v>
      </c>
      <c r="I25" s="58">
        <v>3300</v>
      </c>
      <c r="J25" s="28">
        <f>H25+I25</f>
        <v>344766</v>
      </c>
    </row>
    <row r="26" spans="1:12" ht="15" customHeight="1" x14ac:dyDescent="0.25">
      <c r="C26" s="146" t="s">
        <v>40</v>
      </c>
      <c r="D26" s="147"/>
      <c r="E26" s="147"/>
      <c r="F26" s="147"/>
      <c r="G26" s="147"/>
      <c r="H26" s="84">
        <v>4500</v>
      </c>
      <c r="I26" s="57"/>
      <c r="J26" s="28">
        <f>H26+I26</f>
        <v>4500</v>
      </c>
    </row>
    <row r="27" spans="1:12" x14ac:dyDescent="0.25">
      <c r="C27" s="134" t="s">
        <v>2</v>
      </c>
      <c r="D27" s="135"/>
      <c r="E27" s="135"/>
      <c r="F27" s="135"/>
      <c r="G27" s="135"/>
      <c r="H27" s="62">
        <f>H21-H24</f>
        <v>1100</v>
      </c>
      <c r="I27" s="62">
        <f t="shared" ref="I27:J27" si="1">I21-I24</f>
        <v>3875.1800000000003</v>
      </c>
      <c r="J27" s="62">
        <f t="shared" si="1"/>
        <v>4975.179999999993</v>
      </c>
    </row>
    <row r="28" spans="1:12" ht="18" x14ac:dyDescent="0.25">
      <c r="B28" s="5"/>
      <c r="C28" s="8"/>
      <c r="D28" s="8"/>
      <c r="E28" s="8"/>
      <c r="F28" s="8"/>
      <c r="G28" s="8"/>
      <c r="H28" s="8"/>
      <c r="I28" s="3"/>
    </row>
    <row r="29" spans="1:12" ht="18" x14ac:dyDescent="0.25">
      <c r="B29" s="5"/>
      <c r="C29" s="8"/>
      <c r="D29" s="8"/>
      <c r="E29" s="8"/>
      <c r="F29" s="8"/>
      <c r="G29" s="8"/>
      <c r="H29" s="8"/>
      <c r="I29" s="3"/>
    </row>
    <row r="30" spans="1:12" ht="18" x14ac:dyDescent="0.25">
      <c r="B30" s="5"/>
      <c r="C30" s="8"/>
      <c r="D30" s="8"/>
      <c r="E30" s="8"/>
      <c r="F30" s="8"/>
      <c r="G30" s="8"/>
      <c r="H30" s="8"/>
      <c r="I30" s="3"/>
    </row>
    <row r="31" spans="1:12" ht="18" x14ac:dyDescent="0.25">
      <c r="B31" s="5"/>
      <c r="C31" s="8"/>
      <c r="D31" s="8"/>
      <c r="E31" s="8"/>
      <c r="F31" s="8"/>
      <c r="G31" s="8"/>
      <c r="H31" s="8"/>
      <c r="I31" s="3"/>
    </row>
    <row r="32" spans="1:12" ht="18" x14ac:dyDescent="0.25">
      <c r="B32" s="5"/>
      <c r="C32" s="8"/>
      <c r="D32" s="8"/>
      <c r="E32" s="8"/>
      <c r="F32" s="8"/>
      <c r="G32" s="8"/>
      <c r="H32" s="8"/>
      <c r="I32" s="3"/>
    </row>
    <row r="33" spans="1:12" ht="18" x14ac:dyDescent="0.25">
      <c r="B33" s="5"/>
      <c r="C33" s="8"/>
      <c r="D33" s="8"/>
      <c r="E33" s="8"/>
      <c r="F33" s="8"/>
      <c r="G33" s="8"/>
      <c r="H33" s="8"/>
      <c r="I33" s="3"/>
    </row>
    <row r="34" spans="1:12" ht="18" x14ac:dyDescent="0.25">
      <c r="B34" s="5"/>
      <c r="C34" s="8"/>
      <c r="D34" s="8"/>
      <c r="E34" s="8"/>
      <c r="F34" s="8"/>
      <c r="G34" s="8"/>
      <c r="H34" s="8"/>
      <c r="I34" s="3"/>
    </row>
    <row r="35" spans="1:12" ht="18" customHeight="1" x14ac:dyDescent="0.25">
      <c r="A35" s="132" t="s">
        <v>25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</row>
    <row r="36" spans="1:12" ht="18" x14ac:dyDescent="0.25">
      <c r="B36" s="5"/>
      <c r="C36" s="8"/>
      <c r="D36" s="8"/>
      <c r="E36" s="8"/>
      <c r="F36" s="8"/>
      <c r="G36" s="8"/>
      <c r="H36" s="8"/>
      <c r="I36" s="3"/>
    </row>
    <row r="37" spans="1:12" ht="25.5" x14ac:dyDescent="0.25">
      <c r="C37" s="18"/>
      <c r="D37" s="19"/>
      <c r="E37" s="19"/>
      <c r="F37" s="20"/>
      <c r="G37" s="21"/>
      <c r="H37" s="4" t="s">
        <v>79</v>
      </c>
      <c r="I37" s="4" t="s">
        <v>68</v>
      </c>
      <c r="J37" s="4" t="s">
        <v>80</v>
      </c>
    </row>
    <row r="38" spans="1:12" ht="15.75" customHeight="1" x14ac:dyDescent="0.25">
      <c r="C38" s="136" t="s">
        <v>41</v>
      </c>
      <c r="D38" s="137"/>
      <c r="E38" s="137"/>
      <c r="F38" s="137"/>
      <c r="G38" s="137"/>
      <c r="H38" s="56"/>
      <c r="I38" s="56"/>
      <c r="J38" s="23"/>
    </row>
    <row r="39" spans="1:12" ht="15" customHeight="1" x14ac:dyDescent="0.25">
      <c r="C39" s="136" t="s">
        <v>42</v>
      </c>
      <c r="D39" s="138"/>
      <c r="E39" s="138"/>
      <c r="F39" s="138"/>
      <c r="G39" s="138"/>
      <c r="H39" s="54"/>
      <c r="I39" s="54"/>
      <c r="J39" s="23"/>
    </row>
    <row r="40" spans="1:12" x14ac:dyDescent="0.25">
      <c r="C40" s="134" t="s">
        <v>4</v>
      </c>
      <c r="D40" s="135"/>
      <c r="E40" s="135"/>
      <c r="F40" s="135"/>
      <c r="G40" s="135"/>
      <c r="H40" s="55"/>
      <c r="I40" s="55"/>
      <c r="J40" s="22">
        <v>0</v>
      </c>
    </row>
    <row r="41" spans="1:12" x14ac:dyDescent="0.25">
      <c r="C41" s="134" t="s">
        <v>5</v>
      </c>
      <c r="D41" s="135"/>
      <c r="E41" s="135"/>
      <c r="F41" s="135"/>
      <c r="G41" s="135"/>
      <c r="H41" s="55"/>
      <c r="I41" s="55"/>
      <c r="J41" s="27"/>
    </row>
    <row r="42" spans="1:12" x14ac:dyDescent="0.25">
      <c r="B42" s="48"/>
      <c r="C42" s="49"/>
      <c r="D42" s="49"/>
      <c r="E42" s="49"/>
      <c r="F42" s="49"/>
      <c r="G42" s="49"/>
      <c r="H42" s="49"/>
      <c r="I42" s="50"/>
    </row>
    <row r="43" spans="1:12" x14ac:dyDescent="0.25">
      <c r="B43" s="48"/>
      <c r="C43" s="49"/>
      <c r="D43" s="49"/>
      <c r="E43" s="49"/>
      <c r="F43" s="49"/>
      <c r="G43" s="49"/>
      <c r="H43" s="49"/>
      <c r="I43" s="50"/>
    </row>
    <row r="44" spans="1:12" x14ac:dyDescent="0.25">
      <c r="B44" s="48"/>
      <c r="C44" s="49"/>
      <c r="D44" s="49"/>
      <c r="E44" s="49"/>
      <c r="F44" s="49"/>
      <c r="G44" s="49"/>
      <c r="H44" s="49"/>
      <c r="I44" s="50"/>
    </row>
    <row r="45" spans="1:12" ht="18" customHeight="1" x14ac:dyDescent="0.25">
      <c r="A45" s="132" t="s">
        <v>43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</row>
    <row r="46" spans="1:12" ht="18" x14ac:dyDescent="0.25">
      <c r="B46" s="15"/>
      <c r="C46" s="8"/>
      <c r="D46" s="8"/>
      <c r="E46" s="8"/>
      <c r="F46" s="8"/>
      <c r="G46" s="8"/>
      <c r="H46" s="8"/>
      <c r="I46" s="3"/>
    </row>
    <row r="47" spans="1:12" ht="25.5" x14ac:dyDescent="0.25">
      <c r="C47" s="18"/>
      <c r="D47" s="19"/>
      <c r="E47" s="19"/>
      <c r="F47" s="20"/>
      <c r="G47" s="21"/>
      <c r="H47" s="4" t="s">
        <v>79</v>
      </c>
      <c r="I47" s="4" t="s">
        <v>68</v>
      </c>
      <c r="J47" s="4" t="s">
        <v>80</v>
      </c>
    </row>
    <row r="48" spans="1:12" ht="15" customHeight="1" x14ac:dyDescent="0.25">
      <c r="C48" s="141" t="s">
        <v>44</v>
      </c>
      <c r="D48" s="142"/>
      <c r="E48" s="142"/>
      <c r="F48" s="142"/>
      <c r="G48" s="142"/>
      <c r="H48" s="64">
        <v>-1100</v>
      </c>
      <c r="I48" s="64">
        <v>-3875.18</v>
      </c>
      <c r="J48" s="107">
        <f>H48+I48</f>
        <v>-4975.18</v>
      </c>
    </row>
    <row r="49" spans="1:12" ht="15" customHeight="1" x14ac:dyDescent="0.25">
      <c r="C49" s="134" t="s">
        <v>45</v>
      </c>
      <c r="D49" s="135"/>
      <c r="E49" s="135"/>
      <c r="F49" s="135"/>
      <c r="G49" s="135"/>
      <c r="H49" s="59"/>
      <c r="I49" s="59"/>
      <c r="J49" s="108"/>
    </row>
    <row r="50" spans="1:12" ht="45" customHeight="1" x14ac:dyDescent="0.25">
      <c r="C50" s="139" t="s">
        <v>46</v>
      </c>
      <c r="D50" s="140"/>
      <c r="E50" s="140"/>
      <c r="F50" s="140"/>
      <c r="G50" s="140"/>
      <c r="H50" s="61">
        <v>0</v>
      </c>
      <c r="I50" s="61">
        <f>I27+I40+I48</f>
        <v>0</v>
      </c>
      <c r="J50" s="61">
        <f>J27+J40+J48</f>
        <v>-7.2759576141834259E-12</v>
      </c>
    </row>
    <row r="51" spans="1:12" ht="45" customHeight="1" x14ac:dyDescent="0.25">
      <c r="B51" s="51"/>
      <c r="C51" s="51"/>
      <c r="D51" s="51"/>
      <c r="E51" s="51"/>
      <c r="F51" s="51"/>
      <c r="G51" s="51"/>
      <c r="H51" s="51"/>
      <c r="I51" s="52"/>
    </row>
    <row r="53" spans="1:12" ht="15.75" customHeight="1" x14ac:dyDescent="0.25">
      <c r="A53" s="143" t="s">
        <v>47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</row>
    <row r="54" spans="1:12" ht="18" x14ac:dyDescent="0.25">
      <c r="B54" s="40"/>
      <c r="C54" s="41"/>
      <c r="D54" s="41"/>
      <c r="E54" s="41"/>
      <c r="F54" s="41"/>
      <c r="G54" s="41"/>
      <c r="H54" s="41"/>
      <c r="I54" s="42"/>
    </row>
    <row r="55" spans="1:12" ht="25.5" x14ac:dyDescent="0.25">
      <c r="C55" s="43"/>
      <c r="D55" s="44"/>
      <c r="E55" s="44"/>
      <c r="F55" s="45"/>
      <c r="G55" s="46"/>
      <c r="H55" s="4" t="s">
        <v>79</v>
      </c>
      <c r="I55" s="4" t="s">
        <v>68</v>
      </c>
      <c r="J55" s="4" t="s">
        <v>80</v>
      </c>
    </row>
    <row r="56" spans="1:12" x14ac:dyDescent="0.25">
      <c r="C56" s="141" t="s">
        <v>44</v>
      </c>
      <c r="D56" s="142"/>
      <c r="E56" s="142"/>
      <c r="F56" s="142"/>
      <c r="G56" s="142"/>
      <c r="H56" s="36"/>
      <c r="I56" s="36"/>
      <c r="J56" s="109"/>
    </row>
    <row r="57" spans="1:12" ht="28.5" customHeight="1" x14ac:dyDescent="0.25">
      <c r="C57" s="141" t="s">
        <v>3</v>
      </c>
      <c r="D57" s="142"/>
      <c r="E57" s="142"/>
      <c r="F57" s="142"/>
      <c r="G57" s="142"/>
      <c r="H57" s="36"/>
      <c r="I57" s="36"/>
      <c r="J57" s="109">
        <v>0</v>
      </c>
    </row>
    <row r="58" spans="1:12" x14ac:dyDescent="0.25">
      <c r="C58" s="141" t="s">
        <v>48</v>
      </c>
      <c r="D58" s="145"/>
      <c r="E58" s="145"/>
      <c r="F58" s="145"/>
      <c r="G58" s="145"/>
      <c r="H58" s="63"/>
      <c r="I58" s="63"/>
      <c r="J58" s="109">
        <v>0</v>
      </c>
    </row>
    <row r="59" spans="1:12" ht="15" customHeight="1" x14ac:dyDescent="0.25">
      <c r="C59" s="134" t="s">
        <v>45</v>
      </c>
      <c r="D59" s="135"/>
      <c r="E59" s="135"/>
      <c r="F59" s="135"/>
      <c r="G59" s="135"/>
      <c r="H59" s="55"/>
      <c r="I59" s="55"/>
      <c r="J59" s="110">
        <f t="shared" ref="J59" si="2">J56-J57+J58</f>
        <v>0</v>
      </c>
    </row>
  </sheetData>
  <mergeCells count="25">
    <mergeCell ref="C21:G21"/>
    <mergeCell ref="C58:G58"/>
    <mergeCell ref="C26:G26"/>
    <mergeCell ref="C27:G27"/>
    <mergeCell ref="C25:G25"/>
    <mergeCell ref="C22:G22"/>
    <mergeCell ref="C23:G23"/>
    <mergeCell ref="A35:L35"/>
    <mergeCell ref="C59:G59"/>
    <mergeCell ref="C38:G38"/>
    <mergeCell ref="C39:G39"/>
    <mergeCell ref="C40:G40"/>
    <mergeCell ref="C41:G41"/>
    <mergeCell ref="C50:G50"/>
    <mergeCell ref="C56:G56"/>
    <mergeCell ref="C57:G57"/>
    <mergeCell ref="C48:G48"/>
    <mergeCell ref="C49:G49"/>
    <mergeCell ref="A45:L45"/>
    <mergeCell ref="A53:L53"/>
    <mergeCell ref="A4:L4"/>
    <mergeCell ref="A8:L8"/>
    <mergeCell ref="A18:L18"/>
    <mergeCell ref="A10:L10"/>
    <mergeCell ref="A12:L12"/>
  </mergeCells>
  <pageMargins left="0.31496062992125984" right="0.31496062992125984" top="0.15748031496062992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H22" sqref="H22"/>
    </sheetView>
  </sheetViews>
  <sheetFormatPr defaultRowHeight="15" x14ac:dyDescent="0.25"/>
  <cols>
    <col min="1" max="1" width="1.85546875" customWidth="1"/>
    <col min="2" max="2" width="7.140625" customWidth="1"/>
    <col min="3" max="3" width="8.140625" customWidth="1"/>
    <col min="4" max="4" width="6" customWidth="1"/>
    <col min="5" max="5" width="48.85546875" customWidth="1"/>
    <col min="6" max="8" width="18.85546875" customWidth="1"/>
  </cols>
  <sheetData>
    <row r="1" spans="1:9" ht="15.75" customHeight="1" x14ac:dyDescent="0.25">
      <c r="A1" s="133" t="s">
        <v>49</v>
      </c>
      <c r="B1" s="133"/>
      <c r="C1" s="133"/>
      <c r="D1" s="133"/>
      <c r="E1" s="133"/>
      <c r="F1" s="133"/>
      <c r="G1" s="133"/>
      <c r="H1" s="133"/>
      <c r="I1" s="133"/>
    </row>
    <row r="2" spans="1:9" ht="15.75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</row>
    <row r="3" spans="1:9" ht="15.75" customHeight="1" x14ac:dyDescent="0.25">
      <c r="A3" s="133" t="s">
        <v>70</v>
      </c>
      <c r="B3" s="133"/>
      <c r="C3" s="133"/>
      <c r="D3" s="133"/>
      <c r="E3" s="133"/>
      <c r="F3" s="133"/>
      <c r="G3" s="133"/>
      <c r="H3" s="133"/>
      <c r="I3" s="133"/>
    </row>
    <row r="4" spans="1:9" ht="15.75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</row>
    <row r="5" spans="1:9" ht="15.75" customHeight="1" x14ac:dyDescent="0.25">
      <c r="A5" s="97"/>
      <c r="B5" s="95" t="s">
        <v>77</v>
      </c>
      <c r="C5" s="95"/>
      <c r="D5" s="95"/>
      <c r="E5" s="95"/>
      <c r="F5" s="106"/>
      <c r="G5" s="106"/>
      <c r="H5" s="106"/>
      <c r="I5" s="106"/>
    </row>
    <row r="6" spans="1:9" ht="15.75" customHeight="1" x14ac:dyDescent="0.25">
      <c r="A6" s="96"/>
      <c r="B6" s="96"/>
      <c r="C6" s="96"/>
      <c r="D6" s="96"/>
      <c r="E6" s="96"/>
      <c r="F6" s="92"/>
      <c r="G6" s="92"/>
      <c r="H6" s="92"/>
      <c r="I6" s="92"/>
    </row>
    <row r="7" spans="1:9" ht="33" customHeight="1" x14ac:dyDescent="0.25">
      <c r="C7" s="14" t="s">
        <v>7</v>
      </c>
      <c r="D7" s="13" t="s">
        <v>8</v>
      </c>
      <c r="E7" s="13" t="s">
        <v>6</v>
      </c>
      <c r="F7" s="14" t="s">
        <v>79</v>
      </c>
      <c r="G7" s="14" t="s">
        <v>68</v>
      </c>
      <c r="H7" s="14" t="s">
        <v>80</v>
      </c>
    </row>
    <row r="8" spans="1:9" ht="15" customHeight="1" x14ac:dyDescent="0.25">
      <c r="C8" s="86"/>
      <c r="D8" s="87"/>
      <c r="E8" s="88" t="s">
        <v>51</v>
      </c>
      <c r="F8" s="89">
        <f>F10</f>
        <v>347066</v>
      </c>
      <c r="G8" s="89">
        <f>G10</f>
        <v>7175.18</v>
      </c>
      <c r="H8" s="89">
        <f t="shared" ref="H8" si="0">H10</f>
        <v>354241.18</v>
      </c>
    </row>
    <row r="9" spans="1:9" x14ac:dyDescent="0.25">
      <c r="C9" s="37"/>
      <c r="D9" s="38"/>
      <c r="E9" s="91"/>
      <c r="F9" s="68"/>
      <c r="G9" s="68"/>
      <c r="H9" s="68"/>
    </row>
    <row r="10" spans="1:9" ht="15.75" customHeight="1" x14ac:dyDescent="0.25">
      <c r="C10" s="90">
        <v>6</v>
      </c>
      <c r="D10" s="90"/>
      <c r="E10" s="90" t="s">
        <v>9</v>
      </c>
      <c r="F10" s="61">
        <f>F11+F12+F13</f>
        <v>347066</v>
      </c>
      <c r="G10" s="61">
        <f>G11+G12+G13</f>
        <v>7175.18</v>
      </c>
      <c r="H10" s="61">
        <f>H11+H12+H13</f>
        <v>354241.18</v>
      </c>
    </row>
    <row r="11" spans="1:9" ht="30" customHeight="1" x14ac:dyDescent="0.25">
      <c r="C11" s="9"/>
      <c r="D11" s="12">
        <v>63</v>
      </c>
      <c r="E11" s="12" t="s">
        <v>26</v>
      </c>
      <c r="F11" s="77">
        <v>119</v>
      </c>
      <c r="G11" s="77">
        <v>205</v>
      </c>
      <c r="H11" s="32">
        <f>F11+G11</f>
        <v>324</v>
      </c>
    </row>
    <row r="12" spans="1:9" ht="30" customHeight="1" x14ac:dyDescent="0.25">
      <c r="C12" s="29"/>
      <c r="D12" s="29">
        <v>65</v>
      </c>
      <c r="E12" s="31" t="s">
        <v>27</v>
      </c>
      <c r="F12" s="78">
        <v>43508</v>
      </c>
      <c r="G12" s="78">
        <v>-2120</v>
      </c>
      <c r="H12" s="32">
        <f t="shared" ref="H12:H13" si="1">F12+G12</f>
        <v>41388</v>
      </c>
    </row>
    <row r="13" spans="1:9" ht="30" customHeight="1" x14ac:dyDescent="0.25">
      <c r="C13" s="29"/>
      <c r="D13" s="29">
        <v>67</v>
      </c>
      <c r="E13" s="67" t="s">
        <v>28</v>
      </c>
      <c r="F13" s="79">
        <v>303439</v>
      </c>
      <c r="G13" s="79">
        <f>9295.18-205</f>
        <v>9090.18</v>
      </c>
      <c r="H13" s="32">
        <f t="shared" si="1"/>
        <v>312529.18</v>
      </c>
    </row>
    <row r="16" spans="1:9" ht="15.75" customHeight="1" x14ac:dyDescent="0.25">
      <c r="A16" s="133" t="s">
        <v>50</v>
      </c>
      <c r="B16" s="133"/>
      <c r="C16" s="133"/>
      <c r="D16" s="133"/>
      <c r="E16" s="133"/>
      <c r="F16" s="133"/>
      <c r="G16" s="133"/>
      <c r="H16" s="133"/>
      <c r="I16" s="133"/>
    </row>
    <row r="17" spans="2:8" ht="18" x14ac:dyDescent="0.25">
      <c r="B17" s="5"/>
      <c r="C17" s="5"/>
      <c r="D17" s="5"/>
      <c r="E17" s="5"/>
      <c r="F17" s="5"/>
      <c r="G17" s="5"/>
    </row>
    <row r="18" spans="2:8" ht="25.5" x14ac:dyDescent="0.25">
      <c r="C18" s="14" t="s">
        <v>7</v>
      </c>
      <c r="D18" s="13" t="s">
        <v>8</v>
      </c>
      <c r="E18" s="13" t="s">
        <v>11</v>
      </c>
      <c r="F18" s="14" t="s">
        <v>79</v>
      </c>
      <c r="G18" s="14" t="s">
        <v>68</v>
      </c>
      <c r="H18" s="14" t="s">
        <v>80</v>
      </c>
    </row>
    <row r="19" spans="2:8" ht="15" customHeight="1" x14ac:dyDescent="0.25">
      <c r="C19" s="86"/>
      <c r="D19" s="87"/>
      <c r="E19" s="88" t="s">
        <v>52</v>
      </c>
      <c r="F19" s="89">
        <f>F21+F25</f>
        <v>345966</v>
      </c>
      <c r="G19" s="89">
        <f>G21+G25</f>
        <v>3300</v>
      </c>
      <c r="H19" s="89">
        <f>H21+H25</f>
        <v>349266</v>
      </c>
    </row>
    <row r="20" spans="2:8" ht="15" customHeight="1" x14ac:dyDescent="0.25">
      <c r="C20" s="37"/>
      <c r="D20" s="38"/>
      <c r="E20" s="38"/>
      <c r="F20" s="68"/>
      <c r="G20" s="68"/>
      <c r="H20" s="69"/>
    </row>
    <row r="21" spans="2:8" ht="15" customHeight="1" x14ac:dyDescent="0.25">
      <c r="C21" s="90">
        <v>3</v>
      </c>
      <c r="D21" s="90"/>
      <c r="E21" s="90" t="s">
        <v>12</v>
      </c>
      <c r="F21" s="61">
        <f>F22+F23+F24</f>
        <v>341466</v>
      </c>
      <c r="G21" s="61">
        <f>G22+G23+G24</f>
        <v>3300</v>
      </c>
      <c r="H21" s="27">
        <f>H22+H23+H24</f>
        <v>344766</v>
      </c>
    </row>
    <row r="22" spans="2:8" ht="15" customHeight="1" x14ac:dyDescent="0.25">
      <c r="C22" s="9"/>
      <c r="D22" s="12">
        <v>31</v>
      </c>
      <c r="E22" s="12" t="s">
        <v>13</v>
      </c>
      <c r="F22" s="66">
        <v>273940</v>
      </c>
      <c r="G22" s="66">
        <f>2190-1060+360</f>
        <v>1490</v>
      </c>
      <c r="H22" s="26">
        <f>F22+G22</f>
        <v>275430</v>
      </c>
    </row>
    <row r="23" spans="2:8" ht="15" customHeight="1" x14ac:dyDescent="0.25">
      <c r="C23" s="10"/>
      <c r="D23" s="10">
        <v>32</v>
      </c>
      <c r="E23" s="10" t="s">
        <v>22</v>
      </c>
      <c r="F23" s="70">
        <v>66566</v>
      </c>
      <c r="G23" s="70">
        <f>-400-1780-500+450+1100+560+1580+400+400</f>
        <v>1810</v>
      </c>
      <c r="H23" s="26">
        <f t="shared" ref="H23:H24" si="2">F23+G23</f>
        <v>68376</v>
      </c>
    </row>
    <row r="24" spans="2:8" ht="15" customHeight="1" x14ac:dyDescent="0.25">
      <c r="C24" s="10"/>
      <c r="D24" s="10">
        <v>34</v>
      </c>
      <c r="E24" s="10" t="s">
        <v>30</v>
      </c>
      <c r="F24" s="70">
        <v>960</v>
      </c>
      <c r="G24" s="70"/>
      <c r="H24" s="26">
        <f t="shared" si="2"/>
        <v>960</v>
      </c>
    </row>
    <row r="25" spans="2:8" ht="15" customHeight="1" x14ac:dyDescent="0.25">
      <c r="C25" s="122">
        <v>4</v>
      </c>
      <c r="D25" s="122"/>
      <c r="E25" s="123" t="s">
        <v>14</v>
      </c>
      <c r="F25" s="124">
        <f>F26</f>
        <v>4500</v>
      </c>
      <c r="G25" s="124">
        <f>G26</f>
        <v>0</v>
      </c>
      <c r="H25" s="27">
        <f t="shared" ref="H25" si="3">H26</f>
        <v>4500</v>
      </c>
    </row>
    <row r="26" spans="2:8" ht="15" customHeight="1" x14ac:dyDescent="0.25">
      <c r="C26" s="12"/>
      <c r="D26" s="12">
        <v>42</v>
      </c>
      <c r="E26" s="17" t="s">
        <v>31</v>
      </c>
      <c r="F26" s="66">
        <v>4500</v>
      </c>
      <c r="G26" s="66"/>
      <c r="H26" s="26">
        <f>F26+G26</f>
        <v>4500</v>
      </c>
    </row>
  </sheetData>
  <mergeCells count="3">
    <mergeCell ref="A1:I1"/>
    <mergeCell ref="A16:I16"/>
    <mergeCell ref="A3:I3"/>
  </mergeCells>
  <pageMargins left="0.31496062992125984" right="0.31496062992125984" top="0.3149606299212598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E710-69F6-412C-921B-035829FDEC43}">
  <dimension ref="A1:G34"/>
  <sheetViews>
    <sheetView topLeftCell="A43" workbookViewId="0">
      <selection activeCell="E58" sqref="E58"/>
    </sheetView>
  </sheetViews>
  <sheetFormatPr defaultRowHeight="15" x14ac:dyDescent="0.25"/>
  <cols>
    <col min="3" max="3" width="28.42578125" customWidth="1"/>
    <col min="4" max="6" width="22.7109375" customWidth="1"/>
    <col min="7" max="7" width="18.85546875" customWidth="1"/>
  </cols>
  <sheetData>
    <row r="1" spans="1:7" ht="15.75" customHeight="1" x14ac:dyDescent="0.25">
      <c r="A1" s="133" t="s">
        <v>53</v>
      </c>
      <c r="B1" s="133"/>
      <c r="C1" s="133"/>
      <c r="D1" s="133"/>
      <c r="E1" s="133"/>
      <c r="F1" s="133"/>
      <c r="G1" s="133"/>
    </row>
    <row r="2" spans="1:7" ht="15.75" customHeight="1" x14ac:dyDescent="0.25">
      <c r="A2" s="105"/>
      <c r="B2" s="106"/>
      <c r="C2" s="106"/>
      <c r="D2" s="106"/>
      <c r="E2" s="106"/>
      <c r="F2" s="106"/>
      <c r="G2" s="106"/>
    </row>
    <row r="3" spans="1:7" ht="15.75" customHeight="1" x14ac:dyDescent="0.25">
      <c r="A3" s="133" t="s">
        <v>71</v>
      </c>
      <c r="B3" s="133"/>
      <c r="C3" s="133"/>
      <c r="D3" s="133"/>
      <c r="E3" s="133"/>
      <c r="F3" s="133"/>
      <c r="G3" s="133"/>
    </row>
    <row r="4" spans="1:7" ht="15.75" customHeight="1" x14ac:dyDescent="0.25">
      <c r="A4" s="105"/>
      <c r="B4" s="106"/>
      <c r="C4" s="106"/>
      <c r="D4" s="106"/>
      <c r="E4" s="106"/>
      <c r="F4" s="106"/>
      <c r="G4" s="106"/>
    </row>
    <row r="5" spans="1:7" ht="15.75" customHeight="1" x14ac:dyDescent="0.25">
      <c r="A5" s="149" t="s">
        <v>73</v>
      </c>
      <c r="B5" s="149"/>
      <c r="C5" s="149"/>
      <c r="D5" s="149"/>
      <c r="E5" s="149"/>
      <c r="F5" s="149"/>
      <c r="G5" s="149"/>
    </row>
    <row r="6" spans="1:7" ht="15.75" customHeight="1" x14ac:dyDescent="0.25">
      <c r="B6" s="94"/>
      <c r="C6" s="95"/>
      <c r="D6" s="95"/>
      <c r="E6" s="95"/>
      <c r="F6" s="95"/>
      <c r="G6" s="92"/>
    </row>
    <row r="7" spans="1:7" x14ac:dyDescent="0.25">
      <c r="C7" s="14" t="s">
        <v>54</v>
      </c>
      <c r="D7" s="14" t="s">
        <v>79</v>
      </c>
      <c r="E7" s="14" t="s">
        <v>68</v>
      </c>
      <c r="F7" s="14" t="s">
        <v>80</v>
      </c>
    </row>
    <row r="8" spans="1:7" x14ac:dyDescent="0.25">
      <c r="C8" s="47" t="s">
        <v>0</v>
      </c>
      <c r="D8" s="69">
        <f>D9+D10+D11</f>
        <v>347066</v>
      </c>
      <c r="E8" s="69">
        <f>E9+E10+E11</f>
        <v>7175.18</v>
      </c>
      <c r="F8" s="69">
        <f>F9+F10+F11</f>
        <v>354241.18</v>
      </c>
    </row>
    <row r="9" spans="1:7" x14ac:dyDescent="0.25">
      <c r="C9" s="16" t="s">
        <v>60</v>
      </c>
      <c r="D9" s="81">
        <v>303439</v>
      </c>
      <c r="E9" s="81">
        <f>9295.18-205</f>
        <v>9090.18</v>
      </c>
      <c r="F9" s="82">
        <f>D9+E9</f>
        <v>312529.18</v>
      </c>
    </row>
    <row r="10" spans="1:7" x14ac:dyDescent="0.25">
      <c r="C10" s="16" t="s">
        <v>61</v>
      </c>
      <c r="D10" s="70">
        <v>43508</v>
      </c>
      <c r="E10" s="70">
        <v>-2120</v>
      </c>
      <c r="F10" s="82">
        <f t="shared" ref="F10:F11" si="0">D10+E10</f>
        <v>41388</v>
      </c>
    </row>
    <row r="11" spans="1:7" x14ac:dyDescent="0.25">
      <c r="C11" s="16" t="s">
        <v>62</v>
      </c>
      <c r="D11" s="72">
        <v>119</v>
      </c>
      <c r="E11" s="72">
        <v>205</v>
      </c>
      <c r="F11" s="82">
        <f t="shared" si="0"/>
        <v>324</v>
      </c>
    </row>
    <row r="12" spans="1:7" x14ac:dyDescent="0.25">
      <c r="C12" s="16"/>
      <c r="D12" s="82"/>
      <c r="E12" s="82"/>
      <c r="F12" s="82"/>
    </row>
    <row r="14" spans="1:7" x14ac:dyDescent="0.25">
      <c r="C14" s="133" t="s">
        <v>55</v>
      </c>
      <c r="D14" s="133"/>
      <c r="E14" s="133"/>
      <c r="F14" s="133"/>
    </row>
    <row r="15" spans="1:7" ht="18" x14ac:dyDescent="0.25">
      <c r="C15" s="5"/>
      <c r="D15" s="5"/>
      <c r="E15" s="5"/>
      <c r="F15" s="5"/>
    </row>
    <row r="16" spans="1:7" x14ac:dyDescent="0.25">
      <c r="C16" s="14" t="s">
        <v>54</v>
      </c>
      <c r="D16" s="14" t="s">
        <v>79</v>
      </c>
      <c r="E16" s="14" t="s">
        <v>68</v>
      </c>
      <c r="F16" s="14" t="s">
        <v>80</v>
      </c>
    </row>
    <row r="17" spans="1:7" x14ac:dyDescent="0.25">
      <c r="C17" s="47" t="s">
        <v>1</v>
      </c>
      <c r="D17" s="69">
        <f>D18+D19+D20</f>
        <v>345966</v>
      </c>
      <c r="E17" s="69">
        <f>E18+E19+E20</f>
        <v>3300</v>
      </c>
      <c r="F17" s="69">
        <f>F18+F19+F20</f>
        <v>349266</v>
      </c>
    </row>
    <row r="18" spans="1:7" x14ac:dyDescent="0.25">
      <c r="C18" s="16" t="s">
        <v>60</v>
      </c>
      <c r="D18" s="81">
        <v>302339</v>
      </c>
      <c r="E18" s="81">
        <f>5420-205</f>
        <v>5215</v>
      </c>
      <c r="F18" s="26">
        <f>D18+E18</f>
        <v>307554</v>
      </c>
    </row>
    <row r="19" spans="1:7" x14ac:dyDescent="0.25">
      <c r="C19" s="16" t="s">
        <v>61</v>
      </c>
      <c r="D19" s="81">
        <v>43508</v>
      </c>
      <c r="E19" s="81">
        <v>-2120</v>
      </c>
      <c r="F19" s="26">
        <f t="shared" ref="F19:F20" si="1">D19+E19</f>
        <v>41388</v>
      </c>
    </row>
    <row r="20" spans="1:7" x14ac:dyDescent="0.25">
      <c r="C20" s="16" t="s">
        <v>62</v>
      </c>
      <c r="D20" s="81">
        <v>119</v>
      </c>
      <c r="E20" s="81">
        <v>205</v>
      </c>
      <c r="F20" s="26">
        <f t="shared" si="1"/>
        <v>324</v>
      </c>
    </row>
    <row r="21" spans="1:7" x14ac:dyDescent="0.25">
      <c r="C21" s="16"/>
      <c r="D21" s="81"/>
      <c r="E21" s="81"/>
      <c r="F21" s="26"/>
    </row>
    <row r="24" spans="1:7" ht="15.75" customHeight="1" x14ac:dyDescent="0.25">
      <c r="A24" s="133" t="s">
        <v>15</v>
      </c>
      <c r="B24" s="133"/>
      <c r="C24" s="133"/>
      <c r="D24" s="133"/>
      <c r="E24" s="133"/>
      <c r="F24" s="133"/>
      <c r="G24" s="133"/>
    </row>
    <row r="25" spans="1:7" ht="15.75" customHeight="1" x14ac:dyDescent="0.25">
      <c r="A25" s="106"/>
      <c r="B25" s="106"/>
      <c r="C25" s="106"/>
      <c r="D25" s="106"/>
      <c r="E25" s="106"/>
      <c r="F25" s="106"/>
      <c r="G25" s="106"/>
    </row>
    <row r="26" spans="1:7" ht="15.75" customHeight="1" x14ac:dyDescent="0.25">
      <c r="A26" s="133" t="s">
        <v>56</v>
      </c>
      <c r="B26" s="133"/>
      <c r="C26" s="133"/>
      <c r="D26" s="133"/>
      <c r="E26" s="133"/>
      <c r="F26" s="133"/>
      <c r="G26" s="133"/>
    </row>
    <row r="27" spans="1:7" ht="15.75" customHeight="1" x14ac:dyDescent="0.25">
      <c r="A27" s="106"/>
      <c r="B27" s="106"/>
      <c r="C27" s="106"/>
      <c r="D27" s="106"/>
      <c r="E27" s="106"/>
      <c r="F27" s="106"/>
      <c r="G27" s="106"/>
    </row>
    <row r="28" spans="1:7" x14ac:dyDescent="0.25">
      <c r="A28" s="149" t="s">
        <v>72</v>
      </c>
      <c r="B28" s="149"/>
      <c r="C28" s="149"/>
      <c r="D28" s="149"/>
      <c r="E28" s="149"/>
      <c r="F28" s="149"/>
      <c r="G28" s="149"/>
    </row>
    <row r="29" spans="1:7" x14ac:dyDescent="0.25">
      <c r="A29" s="97"/>
      <c r="B29" s="97"/>
      <c r="C29" s="97"/>
      <c r="D29" s="97"/>
      <c r="E29" s="97"/>
      <c r="F29" s="97"/>
      <c r="G29" s="97"/>
    </row>
    <row r="30" spans="1:7" x14ac:dyDescent="0.25">
      <c r="C30" s="14" t="s">
        <v>16</v>
      </c>
      <c r="D30" s="14" t="s">
        <v>79</v>
      </c>
      <c r="E30" s="14" t="s">
        <v>68</v>
      </c>
      <c r="F30" s="14" t="s">
        <v>80</v>
      </c>
    </row>
    <row r="31" spans="1:7" ht="15.75" customHeight="1" x14ac:dyDescent="0.25">
      <c r="C31" s="9" t="s">
        <v>17</v>
      </c>
      <c r="D31" s="65">
        <f>D32</f>
        <v>345966</v>
      </c>
      <c r="E31" s="65">
        <f>E32</f>
        <v>3300</v>
      </c>
      <c r="F31" s="35">
        <f>F32</f>
        <v>349266</v>
      </c>
    </row>
    <row r="32" spans="1:7" ht="15.75" customHeight="1" x14ac:dyDescent="0.25">
      <c r="C32" s="9" t="s">
        <v>32</v>
      </c>
      <c r="D32" s="65">
        <f>D33</f>
        <v>345966</v>
      </c>
      <c r="E32" s="65">
        <f>E33</f>
        <v>3300</v>
      </c>
      <c r="F32" s="35">
        <f t="shared" ref="F32:F33" si="2">F33</f>
        <v>349266</v>
      </c>
    </row>
    <row r="33" spans="3:6" ht="27.75" customHeight="1" x14ac:dyDescent="0.25">
      <c r="C33" s="71" t="s">
        <v>33</v>
      </c>
      <c r="D33" s="72">
        <f>D34</f>
        <v>345966</v>
      </c>
      <c r="E33" s="72">
        <f>E34</f>
        <v>3300</v>
      </c>
      <c r="F33" s="26">
        <f t="shared" si="2"/>
        <v>349266</v>
      </c>
    </row>
    <row r="34" spans="3:6" x14ac:dyDescent="0.25">
      <c r="C34" s="12" t="s">
        <v>34</v>
      </c>
      <c r="D34" s="66">
        <v>345966</v>
      </c>
      <c r="E34" s="66">
        <v>3300</v>
      </c>
      <c r="F34" s="34">
        <f>D34+E34</f>
        <v>349266</v>
      </c>
    </row>
  </sheetData>
  <mergeCells count="7">
    <mergeCell ref="A26:G26"/>
    <mergeCell ref="A28:G28"/>
    <mergeCell ref="C14:F14"/>
    <mergeCell ref="A1:G1"/>
    <mergeCell ref="A3:G3"/>
    <mergeCell ref="A5:G5"/>
    <mergeCell ref="A24:G24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7"/>
  <sheetViews>
    <sheetView tabSelected="1" topLeftCell="A46" workbookViewId="0">
      <selection activeCell="O40" sqref="O40"/>
    </sheetView>
  </sheetViews>
  <sheetFormatPr defaultRowHeight="15" x14ac:dyDescent="0.25"/>
  <cols>
    <col min="2" max="2" width="4" customWidth="1"/>
    <col min="3" max="3" width="4.140625" customWidth="1"/>
    <col min="4" max="4" width="6.28515625" customWidth="1"/>
    <col min="5" max="5" width="41.42578125" customWidth="1"/>
    <col min="6" max="8" width="19.42578125" customWidth="1"/>
    <col min="12" max="12" width="10.140625" bestFit="1" customWidth="1"/>
  </cols>
  <sheetData>
    <row r="1" spans="1:11" ht="18" customHeight="1" x14ac:dyDescent="0.25">
      <c r="A1" s="133" t="s">
        <v>74</v>
      </c>
      <c r="B1" s="133"/>
      <c r="C1" s="133"/>
      <c r="D1" s="133"/>
      <c r="E1" s="133"/>
      <c r="F1" s="133"/>
      <c r="G1" s="133"/>
      <c r="H1" s="133"/>
      <c r="I1" s="133"/>
      <c r="J1" s="106"/>
      <c r="K1" s="106"/>
    </row>
    <row r="2" spans="1:11" ht="18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8" customHeight="1" x14ac:dyDescent="0.25">
      <c r="A3" s="133" t="s">
        <v>57</v>
      </c>
      <c r="B3" s="133"/>
      <c r="C3" s="133"/>
      <c r="D3" s="133"/>
      <c r="E3" s="133"/>
      <c r="F3" s="133"/>
      <c r="G3" s="133"/>
      <c r="H3" s="133"/>
      <c r="I3" s="133"/>
      <c r="J3" s="106"/>
      <c r="K3" s="106"/>
    </row>
    <row r="4" spans="1:11" ht="18" customHeight="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15" customHeight="1" x14ac:dyDescent="0.25">
      <c r="A5" s="167" t="s">
        <v>86</v>
      </c>
      <c r="B5" s="167"/>
      <c r="C5" s="167"/>
      <c r="D5" s="167"/>
      <c r="E5" s="167"/>
      <c r="F5" s="167"/>
      <c r="G5" s="167"/>
      <c r="H5" s="167"/>
      <c r="I5" s="167"/>
      <c r="J5" s="105"/>
      <c r="K5" s="105"/>
    </row>
    <row r="6" spans="1:11" ht="18" x14ac:dyDescent="0.25">
      <c r="B6" s="5"/>
      <c r="C6" s="5"/>
      <c r="D6" s="5"/>
      <c r="E6" s="5"/>
      <c r="F6" s="5"/>
      <c r="G6" s="5"/>
      <c r="H6" s="5"/>
    </row>
    <row r="7" spans="1:11" ht="18" customHeight="1" x14ac:dyDescent="0.25">
      <c r="A7" s="133" t="s">
        <v>18</v>
      </c>
      <c r="B7" s="133"/>
      <c r="C7" s="133"/>
      <c r="D7" s="133"/>
      <c r="E7" s="133"/>
      <c r="F7" s="133"/>
      <c r="G7" s="133"/>
      <c r="H7" s="133"/>
      <c r="I7" s="133"/>
    </row>
    <row r="8" spans="1:11" ht="18" customHeight="1" x14ac:dyDescent="0.25">
      <c r="B8" s="92"/>
      <c r="C8" s="92"/>
      <c r="D8" s="92"/>
      <c r="E8" s="92"/>
      <c r="F8" s="92"/>
      <c r="G8" s="92"/>
      <c r="H8" s="92"/>
    </row>
    <row r="9" spans="1:11" s="105" customFormat="1" ht="18" customHeight="1" x14ac:dyDescent="0.2">
      <c r="A9" s="168" t="s">
        <v>58</v>
      </c>
      <c r="B9" s="168"/>
      <c r="C9" s="168"/>
      <c r="D9" s="168"/>
      <c r="E9" s="168"/>
      <c r="F9" s="168"/>
      <c r="G9" s="168"/>
      <c r="H9" s="168"/>
      <c r="I9" s="168"/>
    </row>
    <row r="10" spans="1:11" s="105" customFormat="1" ht="18" customHeight="1" x14ac:dyDescent="0.2">
      <c r="A10" s="104"/>
      <c r="B10" s="104"/>
      <c r="C10" s="104"/>
      <c r="D10" s="104"/>
      <c r="E10" s="104"/>
      <c r="F10" s="104"/>
      <c r="G10" s="104"/>
      <c r="H10" s="104"/>
      <c r="I10" s="104"/>
    </row>
    <row r="11" spans="1:11" s="121" customFormat="1" ht="18" customHeight="1" x14ac:dyDescent="0.2">
      <c r="A11" s="151" t="s">
        <v>81</v>
      </c>
      <c r="B11" s="151"/>
      <c r="C11" s="151"/>
      <c r="D11" s="151"/>
      <c r="E11" s="151"/>
      <c r="F11" s="151"/>
      <c r="G11" s="151"/>
      <c r="H11" s="151"/>
      <c r="I11" s="151"/>
    </row>
    <row r="12" spans="1:11" ht="18" customHeight="1" x14ac:dyDescent="0.25">
      <c r="A12" s="98"/>
      <c r="B12" s="98"/>
      <c r="C12" s="98"/>
      <c r="D12" s="98"/>
      <c r="E12" s="98"/>
      <c r="F12" s="98"/>
      <c r="G12" s="98"/>
      <c r="H12" s="98"/>
      <c r="I12" s="98"/>
    </row>
    <row r="13" spans="1:11" ht="25.5" x14ac:dyDescent="0.25">
      <c r="B13" s="163" t="s">
        <v>20</v>
      </c>
      <c r="C13" s="164"/>
      <c r="D13" s="165"/>
      <c r="E13" s="13" t="s">
        <v>21</v>
      </c>
      <c r="F13" s="14" t="s">
        <v>79</v>
      </c>
      <c r="G13" s="14" t="s">
        <v>68</v>
      </c>
      <c r="H13" s="14" t="s">
        <v>80</v>
      </c>
    </row>
    <row r="14" spans="1:11" ht="27" customHeight="1" x14ac:dyDescent="0.25">
      <c r="B14" s="157" t="s">
        <v>66</v>
      </c>
      <c r="C14" s="158"/>
      <c r="D14" s="159"/>
      <c r="E14" s="112" t="s">
        <v>35</v>
      </c>
      <c r="F14" s="113">
        <f>F15</f>
        <v>345966</v>
      </c>
      <c r="G14" s="113">
        <f>G15</f>
        <v>3300</v>
      </c>
      <c r="H14" s="113">
        <f t="shared" ref="H14" si="0">H15</f>
        <v>349266</v>
      </c>
    </row>
    <row r="15" spans="1:11" ht="36.75" customHeight="1" x14ac:dyDescent="0.25">
      <c r="B15" s="160" t="s">
        <v>67</v>
      </c>
      <c r="C15" s="161"/>
      <c r="D15" s="162"/>
      <c r="E15" s="114" t="s">
        <v>36</v>
      </c>
      <c r="F15" s="115">
        <f>F17+F29</f>
        <v>345966</v>
      </c>
      <c r="G15" s="115">
        <f>G17+G29</f>
        <v>3300</v>
      </c>
      <c r="H15" s="116">
        <f>H17+H29</f>
        <v>349266</v>
      </c>
    </row>
    <row r="16" spans="1:11" ht="19.5" customHeight="1" x14ac:dyDescent="0.25">
      <c r="B16" s="117"/>
      <c r="C16" s="118"/>
      <c r="D16" s="91"/>
      <c r="E16" s="117"/>
      <c r="F16" s="119"/>
      <c r="G16" s="119"/>
      <c r="H16" s="120"/>
    </row>
    <row r="17" spans="2:12" x14ac:dyDescent="0.25">
      <c r="B17" s="9">
        <v>3</v>
      </c>
      <c r="C17" s="9"/>
      <c r="D17" s="9"/>
      <c r="E17" s="9" t="s">
        <v>12</v>
      </c>
      <c r="F17" s="65">
        <f>F18+F21+F26</f>
        <v>341466</v>
      </c>
      <c r="G17" s="65">
        <f>G18+G21+G26</f>
        <v>3300</v>
      </c>
      <c r="H17" s="35">
        <f>H18+H26+H21</f>
        <v>344766</v>
      </c>
    </row>
    <row r="18" spans="2:12" x14ac:dyDescent="0.25">
      <c r="B18" s="9"/>
      <c r="C18" s="12">
        <v>31</v>
      </c>
      <c r="D18" s="12"/>
      <c r="E18" s="12" t="s">
        <v>13</v>
      </c>
      <c r="F18" s="66">
        <v>273940</v>
      </c>
      <c r="G18" s="66">
        <v>1490</v>
      </c>
      <c r="H18" s="26">
        <f>F18+G18</f>
        <v>275430</v>
      </c>
    </row>
    <row r="19" spans="2:12" x14ac:dyDescent="0.25">
      <c r="B19" s="29"/>
      <c r="C19" s="29"/>
      <c r="D19" s="73" t="s">
        <v>63</v>
      </c>
      <c r="E19" s="30" t="s">
        <v>10</v>
      </c>
      <c r="F19" s="111">
        <f>F18</f>
        <v>273940</v>
      </c>
      <c r="G19" s="111">
        <f>G18</f>
        <v>1490</v>
      </c>
      <c r="H19" s="26">
        <f>F19+G19</f>
        <v>275430</v>
      </c>
    </row>
    <row r="20" spans="2:12" x14ac:dyDescent="0.25">
      <c r="B20" s="29"/>
      <c r="C20" s="29"/>
      <c r="D20" s="73"/>
      <c r="E20" s="30"/>
      <c r="F20" s="111"/>
      <c r="G20" s="111"/>
      <c r="H20" s="26"/>
    </row>
    <row r="21" spans="2:12" x14ac:dyDescent="0.25">
      <c r="B21" s="10"/>
      <c r="C21" s="10">
        <v>32</v>
      </c>
      <c r="D21" s="74"/>
      <c r="E21" s="10" t="s">
        <v>22</v>
      </c>
      <c r="F21" s="70">
        <v>66566</v>
      </c>
      <c r="G21" s="70">
        <v>1810</v>
      </c>
      <c r="H21" s="26">
        <f>F21+G21</f>
        <v>68376</v>
      </c>
    </row>
    <row r="22" spans="2:12" ht="14.25" customHeight="1" x14ac:dyDescent="0.25">
      <c r="B22" s="10"/>
      <c r="C22" s="10"/>
      <c r="D22" s="73" t="s">
        <v>63</v>
      </c>
      <c r="E22" s="30" t="s">
        <v>10</v>
      </c>
      <c r="F22" s="111">
        <v>22939</v>
      </c>
      <c r="G22" s="111">
        <f>3930-205</f>
        <v>3725</v>
      </c>
      <c r="H22" s="26">
        <f>F22+G22</f>
        <v>26664</v>
      </c>
    </row>
    <row r="23" spans="2:12" ht="15" customHeight="1" x14ac:dyDescent="0.25">
      <c r="B23" s="10"/>
      <c r="C23" s="10"/>
      <c r="D23" s="73" t="s">
        <v>64</v>
      </c>
      <c r="E23" s="30" t="s">
        <v>23</v>
      </c>
      <c r="F23" s="111">
        <v>43508</v>
      </c>
      <c r="G23" s="111">
        <v>-2120</v>
      </c>
      <c r="H23" s="26">
        <f t="shared" ref="H23:H24" si="1">F23+G23</f>
        <v>41388</v>
      </c>
    </row>
    <row r="24" spans="2:12" x14ac:dyDescent="0.25">
      <c r="B24" s="10"/>
      <c r="C24" s="10"/>
      <c r="D24" s="73" t="s">
        <v>65</v>
      </c>
      <c r="E24" s="30" t="s">
        <v>29</v>
      </c>
      <c r="F24" s="111">
        <v>119</v>
      </c>
      <c r="G24" s="111">
        <v>205</v>
      </c>
      <c r="H24" s="26">
        <f t="shared" si="1"/>
        <v>324</v>
      </c>
    </row>
    <row r="25" spans="2:12" x14ac:dyDescent="0.25">
      <c r="B25" s="10"/>
      <c r="C25" s="10"/>
      <c r="D25" s="73"/>
      <c r="E25" s="30"/>
      <c r="F25" s="111"/>
      <c r="G25" s="111"/>
      <c r="H25" s="26"/>
    </row>
    <row r="26" spans="2:12" ht="15" customHeight="1" x14ac:dyDescent="0.25">
      <c r="B26" s="10"/>
      <c r="C26" s="10">
        <v>34</v>
      </c>
      <c r="D26" s="74"/>
      <c r="E26" s="10" t="s">
        <v>30</v>
      </c>
      <c r="F26" s="70">
        <v>960</v>
      </c>
      <c r="G26" s="70"/>
      <c r="H26" s="26">
        <f>F26+G26</f>
        <v>960</v>
      </c>
      <c r="L26" s="33"/>
    </row>
    <row r="27" spans="2:12" x14ac:dyDescent="0.25">
      <c r="B27" s="10"/>
      <c r="C27" s="10"/>
      <c r="D27" s="73">
        <v>1</v>
      </c>
      <c r="E27" s="30" t="s">
        <v>10</v>
      </c>
      <c r="F27" s="111">
        <f>F26</f>
        <v>960</v>
      </c>
      <c r="G27" s="111">
        <f>G26</f>
        <v>0</v>
      </c>
      <c r="H27" s="26">
        <f>H26</f>
        <v>960</v>
      </c>
    </row>
    <row r="28" spans="2:12" x14ac:dyDescent="0.25">
      <c r="B28" s="10"/>
      <c r="C28" s="10"/>
      <c r="D28" s="73"/>
      <c r="E28" s="30"/>
      <c r="F28" s="111"/>
      <c r="G28" s="111"/>
      <c r="H28" s="26"/>
    </row>
    <row r="29" spans="2:12" x14ac:dyDescent="0.25">
      <c r="B29" s="11">
        <v>4</v>
      </c>
      <c r="C29" s="11"/>
      <c r="D29" s="75"/>
      <c r="E29" s="16" t="s">
        <v>14</v>
      </c>
      <c r="F29" s="80">
        <f>F30</f>
        <v>4500</v>
      </c>
      <c r="G29" s="80">
        <f>G30</f>
        <v>0</v>
      </c>
      <c r="H29" s="39">
        <f>H30</f>
        <v>4500</v>
      </c>
      <c r="L29" s="33"/>
    </row>
    <row r="30" spans="2:12" ht="25.5" x14ac:dyDescent="0.25">
      <c r="B30" s="12"/>
      <c r="C30" s="12">
        <v>42</v>
      </c>
      <c r="D30" s="76"/>
      <c r="E30" s="17" t="s">
        <v>31</v>
      </c>
      <c r="F30" s="77">
        <v>4500</v>
      </c>
      <c r="G30" s="77"/>
      <c r="H30" s="34">
        <f>F30+G30</f>
        <v>4500</v>
      </c>
    </row>
    <row r="31" spans="2:12" x14ac:dyDescent="0.25">
      <c r="B31" s="12"/>
      <c r="C31" s="12"/>
      <c r="D31" s="73" t="s">
        <v>63</v>
      </c>
      <c r="E31" s="30" t="s">
        <v>10</v>
      </c>
      <c r="F31" s="111">
        <f>F30</f>
        <v>4500</v>
      </c>
      <c r="G31" s="111">
        <f>G30</f>
        <v>0</v>
      </c>
      <c r="H31" s="34">
        <f>H30</f>
        <v>4500</v>
      </c>
    </row>
    <row r="32" spans="2:12" x14ac:dyDescent="0.25">
      <c r="H32" s="33"/>
    </row>
    <row r="33" spans="1:9" x14ac:dyDescent="0.25">
      <c r="A33" s="152" t="s">
        <v>59</v>
      </c>
      <c r="B33" s="152"/>
      <c r="C33" s="152"/>
      <c r="D33" s="152"/>
      <c r="E33" s="152"/>
      <c r="F33" s="152"/>
      <c r="G33" s="152"/>
      <c r="H33" s="152"/>
      <c r="I33" s="152"/>
    </row>
    <row r="35" spans="1:9" ht="15" customHeight="1" x14ac:dyDescent="0.25">
      <c r="A35" s="154" t="s">
        <v>87</v>
      </c>
      <c r="B35" s="154"/>
      <c r="C35" s="154"/>
      <c r="D35" s="154"/>
      <c r="E35" s="154"/>
      <c r="F35" s="154"/>
      <c r="G35" s="154"/>
      <c r="H35" s="154"/>
      <c r="I35" s="154"/>
    </row>
    <row r="36" spans="1:9" x14ac:dyDescent="0.25">
      <c r="A36" s="155"/>
      <c r="B36" s="155"/>
      <c r="C36" s="155"/>
      <c r="D36" s="155"/>
      <c r="E36" s="155"/>
      <c r="F36" s="155"/>
      <c r="G36" s="155"/>
      <c r="H36" s="155"/>
      <c r="I36" s="155"/>
    </row>
    <row r="37" spans="1:9" x14ac:dyDescent="0.25">
      <c r="A37" s="99"/>
      <c r="B37" s="99"/>
      <c r="C37" s="99"/>
      <c r="D37" s="99"/>
      <c r="E37" s="99"/>
      <c r="F37" s="99"/>
      <c r="G37" s="99"/>
      <c r="H37" s="99"/>
      <c r="I37" s="99"/>
    </row>
    <row r="38" spans="1:9" x14ac:dyDescent="0.25">
      <c r="A38" s="100"/>
      <c r="B38" s="100"/>
      <c r="C38" s="100"/>
      <c r="D38" s="100"/>
      <c r="E38" s="100"/>
      <c r="F38" s="100"/>
      <c r="G38" s="100"/>
      <c r="H38" s="100"/>
      <c r="I38" s="100"/>
    </row>
    <row r="39" spans="1:9" x14ac:dyDescent="0.25">
      <c r="A39" s="156" t="s">
        <v>75</v>
      </c>
      <c r="B39" s="156"/>
      <c r="C39" s="156"/>
      <c r="D39" s="156"/>
      <c r="E39" s="156"/>
      <c r="F39" s="156"/>
      <c r="G39" s="156"/>
      <c r="H39" s="156"/>
      <c r="I39" s="156"/>
    </row>
    <row r="40" spans="1:9" x14ac:dyDescent="0.25">
      <c r="A40" s="156" t="s">
        <v>76</v>
      </c>
      <c r="B40" s="156"/>
      <c r="C40" s="156"/>
      <c r="D40" s="156"/>
      <c r="E40" s="156"/>
      <c r="F40" s="156"/>
      <c r="G40" s="156"/>
      <c r="H40" s="156"/>
      <c r="I40" s="156"/>
    </row>
    <row r="41" spans="1:9" x14ac:dyDescent="0.25">
      <c r="A41" s="101"/>
      <c r="B41" s="101"/>
      <c r="C41" s="101"/>
      <c r="D41" s="101"/>
      <c r="E41" s="101"/>
      <c r="F41" s="101"/>
      <c r="G41" s="101"/>
      <c r="H41" s="101"/>
      <c r="I41" s="101"/>
    </row>
    <row r="42" spans="1:9" x14ac:dyDescent="0.25">
      <c r="A42" s="102"/>
      <c r="B42" s="103"/>
      <c r="C42" s="102"/>
      <c r="D42" s="102"/>
      <c r="E42" s="102"/>
      <c r="F42" s="102"/>
      <c r="G42" s="102"/>
      <c r="H42" s="102"/>
      <c r="I42" s="102"/>
    </row>
    <row r="43" spans="1:9" s="127" customFormat="1" ht="15" customHeight="1" x14ac:dyDescent="0.25">
      <c r="A43" s="130" t="s">
        <v>90</v>
      </c>
      <c r="B43" s="130"/>
      <c r="C43" s="130"/>
      <c r="D43" s="130"/>
      <c r="E43" s="130"/>
      <c r="F43" s="126"/>
      <c r="G43" s="166" t="s">
        <v>88</v>
      </c>
      <c r="H43" s="166"/>
      <c r="I43" s="126"/>
    </row>
    <row r="44" spans="1:9" s="127" customFormat="1" x14ac:dyDescent="0.25">
      <c r="A44" s="126" t="s">
        <v>91</v>
      </c>
      <c r="B44" s="126"/>
      <c r="C44" s="126"/>
      <c r="D44" s="126"/>
      <c r="E44" s="126"/>
      <c r="F44" s="126"/>
      <c r="G44" s="153"/>
      <c r="H44" s="153"/>
      <c r="I44" s="153"/>
    </row>
    <row r="45" spans="1:9" s="127" customFormat="1" x14ac:dyDescent="0.25">
      <c r="A45" s="126" t="s">
        <v>93</v>
      </c>
      <c r="B45" s="126"/>
      <c r="C45" s="126"/>
      <c r="D45" s="126"/>
      <c r="E45" s="126"/>
      <c r="F45" s="126"/>
      <c r="G45" s="150" t="s">
        <v>92</v>
      </c>
      <c r="H45" s="150"/>
      <c r="I45" s="42"/>
    </row>
    <row r="46" spans="1:9" s="127" customFormat="1" ht="15.75" x14ac:dyDescent="0.25">
      <c r="A46" s="126"/>
      <c r="B46" s="128"/>
      <c r="C46" s="42"/>
      <c r="D46" s="42"/>
      <c r="E46" s="42"/>
      <c r="F46" s="42"/>
      <c r="G46" s="129"/>
      <c r="H46" s="42"/>
      <c r="I46" s="42"/>
    </row>
    <row r="47" spans="1:9" ht="17.25" customHeight="1" x14ac:dyDescent="0.25">
      <c r="B47" s="93"/>
      <c r="C47" s="93"/>
      <c r="D47" s="93"/>
      <c r="E47" s="93"/>
      <c r="F47" s="93"/>
      <c r="G47" s="53"/>
      <c r="H47" s="93"/>
    </row>
  </sheetData>
  <mergeCells count="17">
    <mergeCell ref="A1:I1"/>
    <mergeCell ref="A3:I3"/>
    <mergeCell ref="A5:I5"/>
    <mergeCell ref="A9:I9"/>
    <mergeCell ref="A7:I7"/>
    <mergeCell ref="G45:H45"/>
    <mergeCell ref="A11:I11"/>
    <mergeCell ref="A33:I33"/>
    <mergeCell ref="G44:I44"/>
    <mergeCell ref="A35:I35"/>
    <mergeCell ref="A36:I36"/>
    <mergeCell ref="A39:I39"/>
    <mergeCell ref="A40:I40"/>
    <mergeCell ref="B14:D14"/>
    <mergeCell ref="B15:D15"/>
    <mergeCell ref="B13:D13"/>
    <mergeCell ref="G43:H4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po izvorima i funkcijsk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2025-10-28T14:16:01Z</cp:lastPrinted>
  <dcterms:created xsi:type="dcterms:W3CDTF">2022-08-12T12:51:27Z</dcterms:created>
  <dcterms:modified xsi:type="dcterms:W3CDTF">2025-10-28T14:16:47Z</dcterms:modified>
</cp:coreProperties>
</file>